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ksim.inoyatov\Рабочий стол\"/>
    </mc:Choice>
  </mc:AlternateContent>
  <xr:revisionPtr revIDLastSave="0" documentId="13_ncr:1_{9F42914C-D88A-41F7-9FF9-098FEEF7A6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ender" sheetId="1" r:id="rId1"/>
    <sheet name="Nationality" sheetId="2" r:id="rId2"/>
  </sheets>
  <definedNames>
    <definedName name="_xlnm._FilterDatabase" localSheetId="1" hidden="1">Nationality!#REF!</definedName>
    <definedName name="_xlnm.Print_Area" localSheetId="0">Gender!$A$1:$Q$153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2" l="1"/>
  <c r="D32" i="2"/>
  <c r="D33" i="2"/>
  <c r="D34" i="2"/>
  <c r="D35" i="2"/>
  <c r="D36" i="2"/>
  <c r="D37" i="2"/>
  <c r="D38" i="2"/>
  <c r="D39" i="2"/>
  <c r="C4" i="2"/>
  <c r="D30" i="2" s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C123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C135" i="1"/>
  <c r="Q126" i="1"/>
  <c r="P126" i="1"/>
  <c r="O126" i="1"/>
  <c r="N126" i="1"/>
  <c r="M126" i="1"/>
  <c r="L126" i="1"/>
  <c r="K126" i="1"/>
  <c r="J126" i="1"/>
  <c r="H126" i="1"/>
  <c r="G126" i="1"/>
  <c r="E126" i="1"/>
  <c r="D126" i="1"/>
  <c r="I125" i="1"/>
  <c r="F125" i="1"/>
  <c r="C125" i="1"/>
  <c r="I124" i="1"/>
  <c r="F124" i="1"/>
  <c r="C124" i="1"/>
  <c r="I123" i="1"/>
  <c r="F123" i="1"/>
  <c r="I122" i="1"/>
  <c r="F122" i="1"/>
  <c r="C122" i="1"/>
  <c r="I121" i="1"/>
  <c r="F121" i="1"/>
  <c r="C121" i="1"/>
  <c r="Q120" i="1"/>
  <c r="P120" i="1"/>
  <c r="O120" i="1"/>
  <c r="N120" i="1"/>
  <c r="M120" i="1"/>
  <c r="L120" i="1"/>
  <c r="K120" i="1"/>
  <c r="J120" i="1"/>
  <c r="H120" i="1"/>
  <c r="G120" i="1"/>
  <c r="E120" i="1"/>
  <c r="D120" i="1"/>
  <c r="I119" i="1"/>
  <c r="F119" i="1"/>
  <c r="C119" i="1"/>
  <c r="I118" i="1"/>
  <c r="F118" i="1"/>
  <c r="C118" i="1"/>
  <c r="I117" i="1"/>
  <c r="F117" i="1"/>
  <c r="C117" i="1"/>
  <c r="I116" i="1"/>
  <c r="F116" i="1"/>
  <c r="C116" i="1"/>
  <c r="I115" i="1"/>
  <c r="F115" i="1"/>
  <c r="C115" i="1"/>
  <c r="Q114" i="1"/>
  <c r="P114" i="1"/>
  <c r="O114" i="1"/>
  <c r="N114" i="1"/>
  <c r="M114" i="1"/>
  <c r="L114" i="1"/>
  <c r="K114" i="1"/>
  <c r="J114" i="1"/>
  <c r="H114" i="1"/>
  <c r="G114" i="1"/>
  <c r="E114" i="1"/>
  <c r="D114" i="1"/>
  <c r="I113" i="1"/>
  <c r="F113" i="1"/>
  <c r="C113" i="1"/>
  <c r="I112" i="1"/>
  <c r="F112" i="1"/>
  <c r="C112" i="1"/>
  <c r="I111" i="1"/>
  <c r="F111" i="1"/>
  <c r="C111" i="1"/>
  <c r="I110" i="1"/>
  <c r="F110" i="1"/>
  <c r="C110" i="1"/>
  <c r="I109" i="1"/>
  <c r="F109" i="1"/>
  <c r="C109" i="1"/>
  <c r="D5" i="2" l="1"/>
  <c r="D10" i="2"/>
  <c r="D23" i="2"/>
  <c r="D25" i="2" s="1"/>
  <c r="D27" i="2" s="1"/>
  <c r="D29" i="2" s="1"/>
  <c r="D24" i="2"/>
  <c r="D14" i="2"/>
  <c r="D16" i="2"/>
  <c r="D19" i="2"/>
  <c r="D6" i="2"/>
  <c r="D8" i="2"/>
  <c r="D12" i="2"/>
  <c r="D17" i="2"/>
  <c r="D20" i="2"/>
  <c r="D26" i="2"/>
  <c r="D28" i="2" s="1"/>
  <c r="D15" i="2"/>
  <c r="D21" i="2"/>
  <c r="D13" i="2"/>
  <c r="D7" i="2"/>
  <c r="D9" i="2"/>
  <c r="D11" i="2"/>
  <c r="D18" i="2"/>
  <c r="D22" i="2"/>
  <c r="F120" i="1"/>
  <c r="F126" i="1"/>
  <c r="I126" i="1"/>
  <c r="C126" i="1"/>
  <c r="I120" i="1"/>
  <c r="F114" i="1"/>
  <c r="I114" i="1"/>
  <c r="C114" i="1"/>
  <c r="C120" i="1"/>
  <c r="Q105" i="1"/>
  <c r="P105" i="1"/>
  <c r="O105" i="1"/>
  <c r="N105" i="1"/>
  <c r="M105" i="1"/>
  <c r="L105" i="1"/>
  <c r="K105" i="1"/>
  <c r="J105" i="1"/>
  <c r="I105" i="1"/>
  <c r="H105" i="1"/>
  <c r="F105" i="1"/>
  <c r="E105" i="1"/>
  <c r="D105" i="1"/>
  <c r="C105" i="1"/>
  <c r="H99" i="1"/>
  <c r="F94" i="1"/>
  <c r="Q93" i="1"/>
  <c r="P93" i="1"/>
  <c r="O93" i="1"/>
  <c r="N93" i="1"/>
  <c r="M93" i="1"/>
  <c r="L93" i="1"/>
  <c r="J93" i="1"/>
  <c r="H93" i="1"/>
  <c r="E93" i="1"/>
  <c r="D93" i="1"/>
  <c r="C93" i="1"/>
  <c r="F91" i="1"/>
  <c r="F88" i="1"/>
  <c r="Q63" i="1" l="1"/>
  <c r="P63" i="1"/>
  <c r="N63" i="1"/>
  <c r="M63" i="1"/>
  <c r="K63" i="1"/>
  <c r="J63" i="1"/>
  <c r="H63" i="1"/>
  <c r="G63" i="1"/>
  <c r="O62" i="1"/>
  <c r="L62" i="1"/>
  <c r="I62" i="1"/>
  <c r="F62" i="1"/>
  <c r="E62" i="1"/>
  <c r="D62" i="1"/>
  <c r="O61" i="1"/>
  <c r="L61" i="1"/>
  <c r="I61" i="1"/>
  <c r="F61" i="1"/>
  <c r="E61" i="1"/>
  <c r="D61" i="1"/>
  <c r="O60" i="1"/>
  <c r="L60" i="1"/>
  <c r="I60" i="1"/>
  <c r="F60" i="1"/>
  <c r="E60" i="1"/>
  <c r="D60" i="1"/>
  <c r="O59" i="1"/>
  <c r="L59" i="1"/>
  <c r="I59" i="1"/>
  <c r="F59" i="1"/>
  <c r="E59" i="1"/>
  <c r="D59" i="1"/>
  <c r="O58" i="1"/>
  <c r="L58" i="1"/>
  <c r="I58" i="1"/>
  <c r="I63" i="1" s="1"/>
  <c r="F58" i="1"/>
  <c r="E58" i="1"/>
  <c r="D58" i="1"/>
  <c r="Q57" i="1"/>
  <c r="P57" i="1"/>
  <c r="N57" i="1"/>
  <c r="M57" i="1"/>
  <c r="K57" i="1"/>
  <c r="J57" i="1"/>
  <c r="H57" i="1"/>
  <c r="G57" i="1"/>
  <c r="O56" i="1"/>
  <c r="L56" i="1"/>
  <c r="I56" i="1"/>
  <c r="F56" i="1"/>
  <c r="E56" i="1"/>
  <c r="D56" i="1"/>
  <c r="O55" i="1"/>
  <c r="L55" i="1"/>
  <c r="I55" i="1"/>
  <c r="F55" i="1"/>
  <c r="E55" i="1"/>
  <c r="D55" i="1"/>
  <c r="O54" i="1"/>
  <c r="L54" i="1"/>
  <c r="I54" i="1"/>
  <c r="F54" i="1"/>
  <c r="E54" i="1"/>
  <c r="D54" i="1"/>
  <c r="O53" i="1"/>
  <c r="L53" i="1"/>
  <c r="I53" i="1"/>
  <c r="F53" i="1"/>
  <c r="E53" i="1"/>
  <c r="D53" i="1"/>
  <c r="C53" i="1"/>
  <c r="O52" i="1"/>
  <c r="O57" i="1" s="1"/>
  <c r="L52" i="1"/>
  <c r="I52" i="1"/>
  <c r="F52" i="1"/>
  <c r="E52" i="1"/>
  <c r="D52" i="1"/>
  <c r="Q51" i="1"/>
  <c r="P51" i="1"/>
  <c r="N51" i="1"/>
  <c r="M51" i="1"/>
  <c r="K51" i="1"/>
  <c r="J51" i="1"/>
  <c r="H51" i="1"/>
  <c r="G51" i="1"/>
  <c r="O50" i="1"/>
  <c r="L50" i="1"/>
  <c r="I50" i="1"/>
  <c r="F50" i="1"/>
  <c r="E50" i="1"/>
  <c r="D50" i="1"/>
  <c r="O49" i="1"/>
  <c r="L49" i="1"/>
  <c r="I49" i="1"/>
  <c r="F49" i="1"/>
  <c r="E49" i="1"/>
  <c r="D49" i="1"/>
  <c r="C49" i="1" s="1"/>
  <c r="O48" i="1"/>
  <c r="L48" i="1"/>
  <c r="I48" i="1"/>
  <c r="F48" i="1"/>
  <c r="E48" i="1"/>
  <c r="D48" i="1"/>
  <c r="O47" i="1"/>
  <c r="L47" i="1"/>
  <c r="I47" i="1"/>
  <c r="F47" i="1"/>
  <c r="E47" i="1"/>
  <c r="D47" i="1"/>
  <c r="O46" i="1"/>
  <c r="L46" i="1"/>
  <c r="I46" i="1"/>
  <c r="F46" i="1"/>
  <c r="E46" i="1"/>
  <c r="D46" i="1"/>
  <c r="C58" i="1" l="1"/>
  <c r="C60" i="1"/>
  <c r="C62" i="1"/>
  <c r="C46" i="1"/>
  <c r="C48" i="1"/>
  <c r="C50" i="1"/>
  <c r="C56" i="1"/>
  <c r="C55" i="1"/>
  <c r="C59" i="1"/>
  <c r="C63" i="1" s="1"/>
  <c r="C61" i="1"/>
  <c r="C54" i="1"/>
  <c r="I57" i="1"/>
  <c r="O51" i="1"/>
  <c r="E57" i="1"/>
  <c r="I51" i="1"/>
  <c r="C52" i="1"/>
  <c r="D57" i="1"/>
  <c r="C47" i="1"/>
  <c r="C51" i="1" s="1"/>
  <c r="F63" i="1"/>
  <c r="D51" i="1"/>
  <c r="L63" i="1"/>
  <c r="D63" i="1"/>
  <c r="O63" i="1"/>
  <c r="L51" i="1"/>
  <c r="E63" i="1"/>
  <c r="F57" i="1"/>
  <c r="F51" i="1"/>
  <c r="L57" i="1"/>
  <c r="E51" i="1"/>
  <c r="C57" i="1" l="1"/>
  <c r="Q42" i="1"/>
  <c r="P42" i="1"/>
  <c r="O42" i="1"/>
  <c r="N42" i="1"/>
  <c r="M42" i="1"/>
  <c r="L42" i="1"/>
  <c r="K42" i="1"/>
  <c r="J42" i="1"/>
  <c r="H42" i="1"/>
  <c r="G42" i="1"/>
  <c r="E42" i="1"/>
  <c r="D42" i="1"/>
  <c r="C42" i="1"/>
  <c r="I41" i="1"/>
  <c r="I40" i="1"/>
  <c r="I39" i="1"/>
  <c r="I38" i="1"/>
  <c r="F37" i="1"/>
  <c r="F42" i="1" s="1"/>
  <c r="Q36" i="1"/>
  <c r="P36" i="1"/>
  <c r="O36" i="1"/>
  <c r="N36" i="1"/>
  <c r="M36" i="1"/>
  <c r="L36" i="1"/>
  <c r="K36" i="1"/>
  <c r="J36" i="1"/>
  <c r="H36" i="1"/>
  <c r="G36" i="1"/>
  <c r="E36" i="1"/>
  <c r="D36" i="1"/>
  <c r="C36" i="1"/>
  <c r="I35" i="1"/>
  <c r="I34" i="1"/>
  <c r="I33" i="1"/>
  <c r="I32" i="1"/>
  <c r="F31" i="1"/>
  <c r="F36" i="1" s="1"/>
  <c r="Q30" i="1"/>
  <c r="P30" i="1"/>
  <c r="O30" i="1"/>
  <c r="N30" i="1"/>
  <c r="M30" i="1"/>
  <c r="L30" i="1"/>
  <c r="K30" i="1"/>
  <c r="J30" i="1"/>
  <c r="H30" i="1"/>
  <c r="G30" i="1"/>
  <c r="E30" i="1"/>
  <c r="D30" i="1"/>
  <c r="C30" i="1"/>
  <c r="I29" i="1"/>
  <c r="I28" i="1"/>
  <c r="I27" i="1"/>
  <c r="I26" i="1"/>
  <c r="F25" i="1"/>
  <c r="F30" i="1" s="1"/>
  <c r="I36" i="1" l="1"/>
  <c r="I30" i="1"/>
  <c r="I42" i="1"/>
  <c r="E17" i="1"/>
  <c r="E18" i="1"/>
  <c r="E19" i="1"/>
  <c r="E20" i="1"/>
  <c r="D17" i="1"/>
  <c r="D18" i="1"/>
  <c r="D19" i="1"/>
  <c r="D20" i="1"/>
  <c r="E16" i="1"/>
  <c r="D16" i="1"/>
  <c r="L17" i="1"/>
  <c r="L18" i="1"/>
  <c r="L19" i="1"/>
  <c r="L20" i="1"/>
  <c r="L16" i="1"/>
  <c r="O17" i="1"/>
  <c r="O18" i="1"/>
  <c r="O19" i="1"/>
  <c r="O20" i="1"/>
  <c r="O16" i="1"/>
  <c r="E11" i="1"/>
  <c r="E12" i="1"/>
  <c r="E13" i="1"/>
  <c r="E14" i="1"/>
  <c r="D11" i="1"/>
  <c r="D12" i="1"/>
  <c r="D13" i="1"/>
  <c r="D14" i="1"/>
  <c r="E10" i="1"/>
  <c r="D10" i="1"/>
  <c r="F11" i="1"/>
  <c r="O11" i="1"/>
  <c r="O12" i="1"/>
  <c r="O13" i="1"/>
  <c r="O14" i="1"/>
  <c r="O10" i="1"/>
  <c r="L11" i="1"/>
  <c r="L12" i="1"/>
  <c r="L13" i="1"/>
  <c r="L14" i="1"/>
  <c r="L10" i="1"/>
  <c r="E5" i="1"/>
  <c r="E6" i="1"/>
  <c r="E7" i="1"/>
  <c r="E8" i="1"/>
  <c r="D5" i="1"/>
  <c r="D6" i="1"/>
  <c r="D7" i="1"/>
  <c r="D8" i="1"/>
  <c r="E4" i="1"/>
  <c r="D4" i="1"/>
  <c r="K9" i="1"/>
  <c r="F5" i="1"/>
  <c r="F6" i="1"/>
  <c r="F7" i="1"/>
  <c r="F8" i="1"/>
  <c r="I5" i="1"/>
  <c r="I6" i="1"/>
  <c r="I7" i="1"/>
  <c r="I8" i="1"/>
  <c r="L5" i="1"/>
  <c r="L6" i="1"/>
  <c r="L7" i="1"/>
  <c r="L8" i="1"/>
  <c r="O5" i="1"/>
  <c r="O6" i="1"/>
  <c r="O7" i="1"/>
  <c r="O8" i="1"/>
  <c r="O4" i="1"/>
  <c r="L4" i="1"/>
  <c r="C7" i="1" l="1"/>
  <c r="D9" i="1"/>
  <c r="C8" i="1"/>
  <c r="E9" i="1"/>
  <c r="C19" i="1"/>
  <c r="C17" i="1"/>
  <c r="C20" i="1"/>
  <c r="C18" i="1"/>
  <c r="C5" i="1"/>
  <c r="C6" i="1"/>
  <c r="I20" i="1"/>
  <c r="I19" i="1"/>
  <c r="I18" i="1"/>
  <c r="I17" i="1"/>
  <c r="I16" i="1"/>
  <c r="I14" i="1"/>
  <c r="I13" i="1"/>
  <c r="I12" i="1"/>
  <c r="I11" i="1"/>
  <c r="I10" i="1"/>
  <c r="I4" i="1"/>
  <c r="F14" i="1"/>
  <c r="F13" i="1"/>
  <c r="F12" i="1"/>
  <c r="F10" i="1"/>
  <c r="F4" i="1"/>
  <c r="F20" i="1"/>
  <c r="F19" i="1"/>
  <c r="F18" i="1"/>
  <c r="F17" i="1"/>
  <c r="F16" i="1"/>
  <c r="C14" i="1"/>
  <c r="C13" i="1"/>
  <c r="C12" i="1"/>
  <c r="C11" i="1"/>
  <c r="C10" i="1"/>
  <c r="C4" i="1"/>
  <c r="C16" i="1"/>
  <c r="N9" i="1" l="1"/>
  <c r="H9" i="1" l="1"/>
  <c r="Q21" i="1" l="1"/>
  <c r="P21" i="1"/>
  <c r="N21" i="1"/>
  <c r="M21" i="1"/>
  <c r="K21" i="1"/>
  <c r="J21" i="1"/>
  <c r="I21" i="1"/>
  <c r="H21" i="1"/>
  <c r="G21" i="1"/>
  <c r="F21" i="1"/>
  <c r="Q15" i="1"/>
  <c r="P15" i="1"/>
  <c r="N15" i="1"/>
  <c r="M15" i="1"/>
  <c r="K15" i="1"/>
  <c r="J15" i="1"/>
  <c r="I15" i="1"/>
  <c r="H15" i="1"/>
  <c r="G15" i="1"/>
  <c r="F15" i="1"/>
  <c r="G9" i="1"/>
  <c r="F9" i="1" s="1"/>
  <c r="J9" i="1"/>
  <c r="M9" i="1"/>
  <c r="L9" i="1" s="1"/>
  <c r="P9" i="1"/>
  <c r="Q9" i="1"/>
  <c r="E21" i="1" l="1"/>
  <c r="D21" i="1"/>
  <c r="O21" i="1"/>
  <c r="L21" i="1"/>
  <c r="D15" i="1"/>
  <c r="E15" i="1"/>
  <c r="C15" i="1" s="1"/>
  <c r="O15" i="1"/>
  <c r="L15" i="1"/>
  <c r="I9" i="1"/>
  <c r="C9" i="1"/>
  <c r="O9" i="1"/>
  <c r="C21" i="1" l="1"/>
</calcChain>
</file>

<file path=xl/sharedStrings.xml><?xml version="1.0" encoding="utf-8"?>
<sst xmlns="http://schemas.openxmlformats.org/spreadsheetml/2006/main" count="369" uniqueCount="90">
  <si>
    <t>2023
год</t>
  </si>
  <si>
    <t>2024
год</t>
  </si>
  <si>
    <t>*</t>
  </si>
  <si>
    <t>**</t>
  </si>
  <si>
    <t>***</t>
  </si>
  <si>
    <t>****</t>
  </si>
  <si>
    <t>№</t>
  </si>
  <si>
    <t>%</t>
  </si>
  <si>
    <t>-</t>
  </si>
  <si>
    <t xml:space="preserve"> </t>
  </si>
  <si>
    <t xml:space="preserve"> Data on the gender composition of the personnel of the Uzbekistan Airways JSC group of companies for 2023-2025.</t>
  </si>
  <si>
    <t xml:space="preserve"> Uzbekistan Airways JSC </t>
  </si>
  <si>
    <t>Years</t>
  </si>
  <si>
    <t>2025
year (until 31.10.2025)</t>
  </si>
  <si>
    <t>2024
year</t>
  </si>
  <si>
    <t xml:space="preserve">2023year
</t>
  </si>
  <si>
    <t>18 - 30 years old</t>
  </si>
  <si>
    <t>31 - 44 years old</t>
  </si>
  <si>
    <t>45 - 54 years old</t>
  </si>
  <si>
    <t>55- 59 years old</t>
  </si>
  <si>
    <t>60 years old +</t>
  </si>
  <si>
    <t>Total:</t>
  </si>
  <si>
    <t>55 - 59 years old</t>
  </si>
  <si>
    <t>Age
groups</t>
  </si>
  <si>
    <t>45 - 55 years old</t>
  </si>
  <si>
    <r>
      <t>2025
year (</t>
    </r>
    <r>
      <rPr>
        <sz val="8"/>
        <rFont val="Times New Roman"/>
        <family val="1"/>
        <charset val="204"/>
      </rPr>
      <t>until 22.10.2025)</t>
    </r>
  </si>
  <si>
    <t>2023
year</t>
  </si>
  <si>
    <r>
      <t>2025
year (</t>
    </r>
    <r>
      <rPr>
        <sz val="8"/>
        <color theme="1"/>
        <rFont val="Times New Roman"/>
        <family val="1"/>
        <charset val="204"/>
      </rPr>
      <t>until 22.10.2025)</t>
    </r>
  </si>
  <si>
    <r>
      <t xml:space="preserve">
2025
year (</t>
    </r>
    <r>
      <rPr>
        <sz val="8"/>
        <color theme="1"/>
        <rFont val="Times New Roman"/>
        <family val="1"/>
        <charset val="204"/>
      </rPr>
      <t>unti</t>
    </r>
    <r>
      <rPr>
        <sz val="12"/>
        <color theme="1"/>
        <rFont val="Times New Roman"/>
        <family val="1"/>
        <charset val="204"/>
      </rPr>
      <t>l</t>
    </r>
    <r>
      <rPr>
        <sz val="8"/>
        <color theme="1"/>
        <rFont val="Times New Roman"/>
        <family val="1"/>
        <charset val="204"/>
      </rPr>
      <t xml:space="preserve"> 22.10.2025)</t>
    </r>
  </si>
  <si>
    <t xml:space="preserve">20232025
year </t>
  </si>
  <si>
    <r>
      <t>2025
year (</t>
    </r>
    <r>
      <rPr>
        <sz val="8"/>
        <color theme="1"/>
        <rFont val="Times New Roman"/>
        <family val="1"/>
        <charset val="204"/>
      </rPr>
      <t>until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22.10.2025)</t>
    </r>
  </si>
  <si>
    <r>
      <t>20252025
year (</t>
    </r>
    <r>
      <rPr>
        <sz val="8"/>
        <color theme="1"/>
        <rFont val="Times New Roman"/>
        <family val="1"/>
        <charset val="204"/>
      </rPr>
      <t>until</t>
    </r>
    <r>
      <rPr>
        <sz val="12"/>
        <color theme="1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 22.10.2025)</t>
    </r>
  </si>
  <si>
    <r>
      <t xml:space="preserve">
2025
year </t>
    </r>
    <r>
      <rPr>
        <sz val="8"/>
        <color theme="1"/>
        <rFont val="Times New Roman"/>
        <family val="1"/>
        <charset val="204"/>
      </rPr>
      <t xml:space="preserve">(until </t>
    </r>
    <r>
      <rPr>
        <sz val="12"/>
        <color theme="1"/>
        <rFont val="Times New Roman"/>
        <family val="1"/>
        <charset val="204"/>
      </rPr>
      <t xml:space="preserve">                   </t>
    </r>
    <r>
      <rPr>
        <sz val="8"/>
        <color theme="1"/>
        <rFont val="Times New Roman"/>
        <family val="1"/>
        <charset val="204"/>
      </rPr>
      <t xml:space="preserve"> 22.10.2025)</t>
    </r>
  </si>
  <si>
    <t>Total number of employees,
including:</t>
  </si>
  <si>
    <t>male</t>
  </si>
  <si>
    <t>female</t>
  </si>
  <si>
    <t>senior management*,
of which:</t>
  </si>
  <si>
    <t>heads of departments**,
including:</t>
  </si>
  <si>
    <t>specialists***,
of which:</t>
  </si>
  <si>
    <t>workers****,
of them:</t>
  </si>
  <si>
    <t>Training Center LLC</t>
  </si>
  <si>
    <t>Tashkent-Sharqiy Airport LLC</t>
  </si>
  <si>
    <t xml:space="preserve"> Ketring LLC </t>
  </si>
  <si>
    <t xml:space="preserve">Uzbekistan Airways Techinics LLC </t>
  </si>
  <si>
    <t>Uzbekistan Helicopters LLC</t>
  </si>
  <si>
    <t>General - in the group of companies of Uzbekistan Airways JSC</t>
  </si>
  <si>
    <t>senior management (Director, Technical Director, DD in areas)</t>
  </si>
  <si>
    <t>heads of departments (deputy directors, heads of departments, departments, services, groups)</t>
  </si>
  <si>
    <t>specialists (chief specialists, specialists, accountants, engineers, dispatchers, navigators, pilots, flight attendants, operators, paramedics, freight forwarders, etc.)</t>
  </si>
  <si>
    <t>workers (technicians, clerks, drivers, cleaners, pickers, tool fitter, storekeeper, installer, etc.)</t>
  </si>
  <si>
    <t>Data on the national staff of the Uzbekistan Airways Group of companies</t>
  </si>
  <si>
    <t>Nationality</t>
  </si>
  <si>
    <t>Quantity
by nation</t>
  </si>
  <si>
    <t>22.10.2025.</t>
  </si>
  <si>
    <t>Total number of employees:</t>
  </si>
  <si>
    <t>Russian</t>
  </si>
  <si>
    <t>Uzbek</t>
  </si>
  <si>
    <t>Tatars</t>
  </si>
  <si>
    <t>Kazakh</t>
  </si>
  <si>
    <t>Korean</t>
  </si>
  <si>
    <t>The Ukrainian</t>
  </si>
  <si>
    <t>Karakalpak</t>
  </si>
  <si>
    <t>Tajik</t>
  </si>
  <si>
    <t>Azarbaijan</t>
  </si>
  <si>
    <t>The Armenian</t>
  </si>
  <si>
    <t>Uighur</t>
  </si>
  <si>
    <t>the Belarusian</t>
  </si>
  <si>
    <t>German</t>
  </si>
  <si>
    <t>Bashkir</t>
  </si>
  <si>
    <t>Greek</t>
  </si>
  <si>
    <t>the Turkmen</t>
  </si>
  <si>
    <t>The Iranian</t>
  </si>
  <si>
    <t>Dungans</t>
  </si>
  <si>
    <t>Kyrgyz</t>
  </si>
  <si>
    <t>Polack</t>
  </si>
  <si>
    <t>The Georgian</t>
  </si>
  <si>
    <t>Mordvins</t>
  </si>
  <si>
    <t>The Turk</t>
  </si>
  <si>
    <t>Latvian</t>
  </si>
  <si>
    <t>the Arab</t>
  </si>
  <si>
    <t>Lezgin</t>
  </si>
  <si>
    <t>Lithuanian</t>
  </si>
  <si>
    <t>The Ossetians</t>
  </si>
  <si>
    <t>Tuvans</t>
  </si>
  <si>
    <t>Udmurtia</t>
  </si>
  <si>
    <t>Chechen</t>
  </si>
  <si>
    <t>The Chinese</t>
  </si>
  <si>
    <t>Varnishes</t>
  </si>
  <si>
    <t>The Chuvash</t>
  </si>
  <si>
    <t>Jew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</si>
</sst>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6" borderId="4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1" fillId="6" borderId="45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1" fillId="6" borderId="4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3"/>
  <sheetViews>
    <sheetView view="pageBreakPreview" topLeftCell="A127" zoomScaleNormal="40" zoomScaleSheetLayoutView="100" zoomScalePageLayoutView="55" workbookViewId="0">
      <selection activeCell="A3" sqref="A3"/>
    </sheetView>
  </sheetViews>
  <sheetFormatPr defaultColWidth="9.140625" defaultRowHeight="15.75" x14ac:dyDescent="0.25"/>
  <cols>
    <col min="1" max="1" width="12" style="1" customWidth="1"/>
    <col min="2" max="2" width="16.85546875" style="1" bestFit="1" customWidth="1"/>
    <col min="3" max="3" width="15.42578125" style="1" customWidth="1"/>
    <col min="4" max="5" width="7.7109375" style="1" customWidth="1"/>
    <col min="6" max="6" width="15.28515625" style="1" customWidth="1"/>
    <col min="7" max="8" width="7.7109375" style="1" customWidth="1"/>
    <col min="9" max="9" width="19.140625" style="1" customWidth="1"/>
    <col min="10" max="11" width="7.7109375" style="1" customWidth="1"/>
    <col min="12" max="12" width="18.85546875" style="1" customWidth="1"/>
    <col min="13" max="14" width="7.7109375" style="1" customWidth="1"/>
    <col min="15" max="15" width="14.7109375" style="1" customWidth="1"/>
    <col min="16" max="17" width="7.7109375" style="1" customWidth="1"/>
    <col min="18" max="16384" width="9.140625" style="1"/>
  </cols>
  <sheetData>
    <row r="1" spans="1:35" ht="58.5" customHeight="1" x14ac:dyDescent="0.25">
      <c r="A1" s="272" t="s">
        <v>10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S1" s="38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</row>
    <row r="2" spans="1:35" ht="38.25" customHeight="1" thickBot="1" x14ac:dyDescent="0.3">
      <c r="A2" s="283" t="s">
        <v>11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S2" s="38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</row>
    <row r="3" spans="1:35" s="2" customFormat="1" ht="48" thickBot="1" x14ac:dyDescent="0.3">
      <c r="A3" s="125" t="s">
        <v>12</v>
      </c>
      <c r="B3" s="202" t="s">
        <v>23</v>
      </c>
      <c r="C3" s="131" t="s">
        <v>33</v>
      </c>
      <c r="D3" s="211" t="s">
        <v>34</v>
      </c>
      <c r="E3" s="131" t="s">
        <v>35</v>
      </c>
      <c r="F3" s="143" t="s">
        <v>36</v>
      </c>
      <c r="G3" s="137" t="s">
        <v>34</v>
      </c>
      <c r="H3" s="143" t="s">
        <v>35</v>
      </c>
      <c r="I3" s="149" t="s">
        <v>37</v>
      </c>
      <c r="J3" s="155" t="s">
        <v>34</v>
      </c>
      <c r="K3" s="149" t="s">
        <v>35</v>
      </c>
      <c r="L3" s="161" t="s">
        <v>38</v>
      </c>
      <c r="M3" s="167" t="s">
        <v>34</v>
      </c>
      <c r="N3" s="161" t="s">
        <v>35</v>
      </c>
      <c r="O3" s="178" t="s">
        <v>39</v>
      </c>
      <c r="P3" s="173" t="s">
        <v>34</v>
      </c>
      <c r="Q3" s="123" t="s">
        <v>35</v>
      </c>
      <c r="S3" s="38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</row>
    <row r="4" spans="1:35" x14ac:dyDescent="0.25">
      <c r="A4" s="274" t="s">
        <v>15</v>
      </c>
      <c r="B4" s="203" t="s">
        <v>16</v>
      </c>
      <c r="C4" s="209">
        <f>D4+E4</f>
        <v>773</v>
      </c>
      <c r="D4" s="212">
        <f>J4+M4+P4</f>
        <v>321</v>
      </c>
      <c r="E4" s="209">
        <f>K4+N4+Q4</f>
        <v>452</v>
      </c>
      <c r="F4" s="219">
        <f t="shared" ref="F4:F9" si="0">G4+H4</f>
        <v>0</v>
      </c>
      <c r="G4" s="222">
        <v>0</v>
      </c>
      <c r="H4" s="219">
        <v>0</v>
      </c>
      <c r="I4" s="224">
        <f t="shared" ref="I4:I9" si="1">J4+K4</f>
        <v>11</v>
      </c>
      <c r="J4" s="227">
        <v>10</v>
      </c>
      <c r="K4" s="224">
        <v>1</v>
      </c>
      <c r="L4" s="229">
        <f>M4+N4</f>
        <v>130</v>
      </c>
      <c r="M4" s="232">
        <v>75</v>
      </c>
      <c r="N4" s="229">
        <v>55</v>
      </c>
      <c r="O4" s="236">
        <f>P4+Q4</f>
        <v>632</v>
      </c>
      <c r="P4" s="234">
        <v>236</v>
      </c>
      <c r="Q4" s="201">
        <v>396</v>
      </c>
      <c r="S4" s="38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</row>
    <row r="5" spans="1:35" s="46" customFormat="1" x14ac:dyDescent="0.25">
      <c r="A5" s="275"/>
      <c r="B5" s="204" t="s">
        <v>17</v>
      </c>
      <c r="C5" s="134">
        <f t="shared" ref="C5:C9" si="2">D5+E5</f>
        <v>1155</v>
      </c>
      <c r="D5" s="213">
        <f t="shared" ref="D5:D8" si="3">J5+M5+P5</f>
        <v>548</v>
      </c>
      <c r="E5" s="134">
        <f t="shared" ref="E5:E8" si="4">K5+N5+Q5</f>
        <v>607</v>
      </c>
      <c r="F5" s="145">
        <f t="shared" si="0"/>
        <v>4</v>
      </c>
      <c r="G5" s="139">
        <v>3</v>
      </c>
      <c r="H5" s="145">
        <v>1</v>
      </c>
      <c r="I5" s="151">
        <f t="shared" si="1"/>
        <v>125</v>
      </c>
      <c r="J5" s="157">
        <v>66</v>
      </c>
      <c r="K5" s="151">
        <v>59</v>
      </c>
      <c r="L5" s="163">
        <f t="shared" ref="L5:L9" si="5">M5+N5</f>
        <v>430</v>
      </c>
      <c r="M5" s="169">
        <v>194</v>
      </c>
      <c r="N5" s="163">
        <v>236</v>
      </c>
      <c r="O5" s="180">
        <f t="shared" ref="O5:O9" si="6">P5+Q5</f>
        <v>600</v>
      </c>
      <c r="P5" s="174">
        <v>288</v>
      </c>
      <c r="Q5" s="45">
        <v>312</v>
      </c>
    </row>
    <row r="6" spans="1:35" s="46" customFormat="1" x14ac:dyDescent="0.25">
      <c r="A6" s="275"/>
      <c r="B6" s="204" t="s">
        <v>18</v>
      </c>
      <c r="C6" s="134">
        <f t="shared" si="2"/>
        <v>421</v>
      </c>
      <c r="D6" s="213">
        <f t="shared" si="3"/>
        <v>201</v>
      </c>
      <c r="E6" s="134">
        <f t="shared" si="4"/>
        <v>220</v>
      </c>
      <c r="F6" s="145">
        <f t="shared" si="0"/>
        <v>7</v>
      </c>
      <c r="G6" s="139">
        <v>5</v>
      </c>
      <c r="H6" s="145">
        <v>2</v>
      </c>
      <c r="I6" s="151">
        <f t="shared" si="1"/>
        <v>53</v>
      </c>
      <c r="J6" s="157">
        <v>34</v>
      </c>
      <c r="K6" s="151">
        <v>19</v>
      </c>
      <c r="L6" s="163">
        <f t="shared" si="5"/>
        <v>143</v>
      </c>
      <c r="M6" s="169">
        <v>44</v>
      </c>
      <c r="N6" s="163">
        <v>99</v>
      </c>
      <c r="O6" s="180">
        <f t="shared" si="6"/>
        <v>225</v>
      </c>
      <c r="P6" s="174">
        <v>123</v>
      </c>
      <c r="Q6" s="45">
        <v>102</v>
      </c>
    </row>
    <row r="7" spans="1:35" x14ac:dyDescent="0.25">
      <c r="A7" s="275"/>
      <c r="B7" s="205" t="s">
        <v>19</v>
      </c>
      <c r="C7" s="134">
        <f t="shared" si="2"/>
        <v>143</v>
      </c>
      <c r="D7" s="213">
        <f t="shared" si="3"/>
        <v>96</v>
      </c>
      <c r="E7" s="134">
        <f t="shared" si="4"/>
        <v>47</v>
      </c>
      <c r="F7" s="145">
        <f t="shared" si="0"/>
        <v>1</v>
      </c>
      <c r="G7" s="140">
        <v>0</v>
      </c>
      <c r="H7" s="146">
        <v>1</v>
      </c>
      <c r="I7" s="151">
        <f t="shared" si="1"/>
        <v>25</v>
      </c>
      <c r="J7" s="158">
        <v>13</v>
      </c>
      <c r="K7" s="152">
        <v>12</v>
      </c>
      <c r="L7" s="163">
        <f t="shared" si="5"/>
        <v>31</v>
      </c>
      <c r="M7" s="170">
        <v>14</v>
      </c>
      <c r="N7" s="164">
        <v>17</v>
      </c>
      <c r="O7" s="180">
        <f t="shared" si="6"/>
        <v>87</v>
      </c>
      <c r="P7" s="175">
        <v>69</v>
      </c>
      <c r="Q7" s="25">
        <v>18</v>
      </c>
    </row>
    <row r="8" spans="1:35" x14ac:dyDescent="0.25">
      <c r="A8" s="275"/>
      <c r="B8" s="205" t="s">
        <v>20</v>
      </c>
      <c r="C8" s="134">
        <f t="shared" si="2"/>
        <v>54</v>
      </c>
      <c r="D8" s="213">
        <f t="shared" si="3"/>
        <v>31</v>
      </c>
      <c r="E8" s="134">
        <f t="shared" si="4"/>
        <v>23</v>
      </c>
      <c r="F8" s="145">
        <f t="shared" si="0"/>
        <v>0</v>
      </c>
      <c r="G8" s="140">
        <v>0</v>
      </c>
      <c r="H8" s="146">
        <v>0</v>
      </c>
      <c r="I8" s="151">
        <f t="shared" si="1"/>
        <v>12</v>
      </c>
      <c r="J8" s="158">
        <v>5</v>
      </c>
      <c r="K8" s="152">
        <v>7</v>
      </c>
      <c r="L8" s="163">
        <f t="shared" si="5"/>
        <v>27</v>
      </c>
      <c r="M8" s="170">
        <v>13</v>
      </c>
      <c r="N8" s="164">
        <v>14</v>
      </c>
      <c r="O8" s="180">
        <f t="shared" si="6"/>
        <v>15</v>
      </c>
      <c r="P8" s="175">
        <v>13</v>
      </c>
      <c r="Q8" s="25">
        <v>2</v>
      </c>
    </row>
    <row r="9" spans="1:35" ht="16.5" thickBot="1" x14ac:dyDescent="0.3">
      <c r="A9" s="276"/>
      <c r="B9" s="206" t="s">
        <v>21</v>
      </c>
      <c r="C9" s="135">
        <f t="shared" si="2"/>
        <v>2546</v>
      </c>
      <c r="D9" s="214">
        <f>SUM(D4:D8)</f>
        <v>1197</v>
      </c>
      <c r="E9" s="135">
        <f>SUM(E4:E8)</f>
        <v>1349</v>
      </c>
      <c r="F9" s="220">
        <f t="shared" si="0"/>
        <v>12</v>
      </c>
      <c r="G9" s="141">
        <f t="shared" ref="G9:Q9" si="7">SUM(G4:G8)</f>
        <v>8</v>
      </c>
      <c r="H9" s="147">
        <f t="shared" ref="H9" si="8">SUM(H4:H8)</f>
        <v>4</v>
      </c>
      <c r="I9" s="225">
        <f t="shared" si="1"/>
        <v>226</v>
      </c>
      <c r="J9" s="159">
        <f t="shared" si="7"/>
        <v>128</v>
      </c>
      <c r="K9" s="153">
        <f t="shared" si="7"/>
        <v>98</v>
      </c>
      <c r="L9" s="230">
        <f t="shared" si="5"/>
        <v>761</v>
      </c>
      <c r="M9" s="171">
        <f t="shared" si="7"/>
        <v>340</v>
      </c>
      <c r="N9" s="165">
        <f>SUM(N4:N8)</f>
        <v>421</v>
      </c>
      <c r="O9" s="237">
        <f t="shared" si="6"/>
        <v>1559</v>
      </c>
      <c r="P9" s="176">
        <f t="shared" si="7"/>
        <v>729</v>
      </c>
      <c r="Q9" s="26">
        <f t="shared" si="7"/>
        <v>830</v>
      </c>
    </row>
    <row r="10" spans="1:35" x14ac:dyDescent="0.25">
      <c r="A10" s="277" t="s">
        <v>14</v>
      </c>
      <c r="B10" s="207" t="s">
        <v>16</v>
      </c>
      <c r="C10" s="132">
        <f t="shared" ref="C10:C15" si="9">D10+E10</f>
        <v>1034</v>
      </c>
      <c r="D10" s="215">
        <f>J10+M10+P10</f>
        <v>374</v>
      </c>
      <c r="E10" s="132">
        <f>K10+N10+Q10</f>
        <v>660</v>
      </c>
      <c r="F10" s="148">
        <f t="shared" ref="F10:F14" si="10">G10+H10</f>
        <v>0</v>
      </c>
      <c r="G10" s="142">
        <v>0</v>
      </c>
      <c r="H10" s="148">
        <v>0</v>
      </c>
      <c r="I10" s="154">
        <f t="shared" ref="I10:I14" si="11">J10+K10</f>
        <v>11</v>
      </c>
      <c r="J10" s="160">
        <v>7</v>
      </c>
      <c r="K10" s="154">
        <v>4</v>
      </c>
      <c r="L10" s="166">
        <f>M10+N10</f>
        <v>161</v>
      </c>
      <c r="M10" s="172">
        <v>108</v>
      </c>
      <c r="N10" s="166">
        <v>53</v>
      </c>
      <c r="O10" s="183">
        <f>P10+Q10</f>
        <v>862</v>
      </c>
      <c r="P10" s="177">
        <v>259</v>
      </c>
      <c r="Q10" s="23">
        <v>603</v>
      </c>
    </row>
    <row r="11" spans="1:35" x14ac:dyDescent="0.25">
      <c r="A11" s="275"/>
      <c r="B11" s="205" t="s">
        <v>17</v>
      </c>
      <c r="C11" s="133">
        <f t="shared" si="9"/>
        <v>1193</v>
      </c>
      <c r="D11" s="216">
        <f t="shared" ref="D11:D15" si="12">J11+M11+P11</f>
        <v>584</v>
      </c>
      <c r="E11" s="133">
        <f t="shared" ref="E11:E15" si="13">K11+N11+Q11</f>
        <v>609</v>
      </c>
      <c r="F11" s="146">
        <f t="shared" si="10"/>
        <v>4</v>
      </c>
      <c r="G11" s="140">
        <v>3</v>
      </c>
      <c r="H11" s="146">
        <v>1</v>
      </c>
      <c r="I11" s="152">
        <f t="shared" si="11"/>
        <v>124</v>
      </c>
      <c r="J11" s="158">
        <v>67</v>
      </c>
      <c r="K11" s="152">
        <v>57</v>
      </c>
      <c r="L11" s="164">
        <f t="shared" ref="L11:L15" si="14">M11+N11</f>
        <v>429</v>
      </c>
      <c r="M11" s="170">
        <v>200</v>
      </c>
      <c r="N11" s="164">
        <v>229</v>
      </c>
      <c r="O11" s="181">
        <f t="shared" ref="O11:O15" si="15">P11+Q11</f>
        <v>640</v>
      </c>
      <c r="P11" s="175">
        <v>317</v>
      </c>
      <c r="Q11" s="25">
        <v>323</v>
      </c>
    </row>
    <row r="12" spans="1:35" x14ac:dyDescent="0.25">
      <c r="A12" s="275"/>
      <c r="B12" s="205" t="s">
        <v>18</v>
      </c>
      <c r="C12" s="133">
        <f t="shared" si="9"/>
        <v>457</v>
      </c>
      <c r="D12" s="216">
        <f t="shared" si="12"/>
        <v>264</v>
      </c>
      <c r="E12" s="133">
        <f t="shared" si="13"/>
        <v>193</v>
      </c>
      <c r="F12" s="146">
        <f t="shared" si="10"/>
        <v>7</v>
      </c>
      <c r="G12" s="140">
        <v>5</v>
      </c>
      <c r="H12" s="146">
        <v>2</v>
      </c>
      <c r="I12" s="152">
        <f t="shared" si="11"/>
        <v>60</v>
      </c>
      <c r="J12" s="158">
        <v>36</v>
      </c>
      <c r="K12" s="152">
        <v>24</v>
      </c>
      <c r="L12" s="164">
        <f t="shared" si="14"/>
        <v>167</v>
      </c>
      <c r="M12" s="170">
        <v>111</v>
      </c>
      <c r="N12" s="164">
        <v>56</v>
      </c>
      <c r="O12" s="181">
        <f t="shared" si="15"/>
        <v>230</v>
      </c>
      <c r="P12" s="175">
        <v>117</v>
      </c>
      <c r="Q12" s="25">
        <v>113</v>
      </c>
    </row>
    <row r="13" spans="1:35" x14ac:dyDescent="0.25">
      <c r="A13" s="275"/>
      <c r="B13" s="205" t="s">
        <v>22</v>
      </c>
      <c r="C13" s="133">
        <f t="shared" si="9"/>
        <v>145</v>
      </c>
      <c r="D13" s="216">
        <f t="shared" si="12"/>
        <v>91</v>
      </c>
      <c r="E13" s="133">
        <f t="shared" si="13"/>
        <v>54</v>
      </c>
      <c r="F13" s="146">
        <f t="shared" si="10"/>
        <v>1</v>
      </c>
      <c r="G13" s="140">
        <v>0</v>
      </c>
      <c r="H13" s="146">
        <v>1</v>
      </c>
      <c r="I13" s="152">
        <f t="shared" si="11"/>
        <v>28</v>
      </c>
      <c r="J13" s="158">
        <v>13</v>
      </c>
      <c r="K13" s="152">
        <v>15</v>
      </c>
      <c r="L13" s="164">
        <f t="shared" si="14"/>
        <v>32</v>
      </c>
      <c r="M13" s="170">
        <v>15</v>
      </c>
      <c r="N13" s="164">
        <v>17</v>
      </c>
      <c r="O13" s="181">
        <f t="shared" si="15"/>
        <v>85</v>
      </c>
      <c r="P13" s="175">
        <v>63</v>
      </c>
      <c r="Q13" s="25">
        <v>22</v>
      </c>
    </row>
    <row r="14" spans="1:35" x14ac:dyDescent="0.25">
      <c r="A14" s="275"/>
      <c r="B14" s="205" t="s">
        <v>20</v>
      </c>
      <c r="C14" s="133">
        <f t="shared" si="9"/>
        <v>64</v>
      </c>
      <c r="D14" s="216">
        <f t="shared" si="12"/>
        <v>41</v>
      </c>
      <c r="E14" s="133">
        <f t="shared" si="13"/>
        <v>23</v>
      </c>
      <c r="F14" s="146">
        <f t="shared" si="10"/>
        <v>0</v>
      </c>
      <c r="G14" s="140">
        <v>0</v>
      </c>
      <c r="H14" s="146">
        <v>0</v>
      </c>
      <c r="I14" s="152">
        <f t="shared" si="11"/>
        <v>12</v>
      </c>
      <c r="J14" s="158">
        <v>5</v>
      </c>
      <c r="K14" s="152">
        <v>7</v>
      </c>
      <c r="L14" s="164">
        <f t="shared" si="14"/>
        <v>28</v>
      </c>
      <c r="M14" s="170">
        <v>15</v>
      </c>
      <c r="N14" s="164">
        <v>13</v>
      </c>
      <c r="O14" s="181">
        <f t="shared" si="15"/>
        <v>24</v>
      </c>
      <c r="P14" s="175">
        <v>21</v>
      </c>
      <c r="Q14" s="25">
        <v>3</v>
      </c>
    </row>
    <row r="15" spans="1:35" ht="16.5" thickBot="1" x14ac:dyDescent="0.3">
      <c r="A15" s="276"/>
      <c r="B15" s="206" t="s">
        <v>21</v>
      </c>
      <c r="C15" s="136">
        <f t="shared" si="9"/>
        <v>2893</v>
      </c>
      <c r="D15" s="217">
        <f t="shared" si="12"/>
        <v>1354</v>
      </c>
      <c r="E15" s="136">
        <f t="shared" si="13"/>
        <v>1539</v>
      </c>
      <c r="F15" s="147">
        <f t="shared" ref="F15" si="16">SUM(F10:F14)</f>
        <v>12</v>
      </c>
      <c r="G15" s="141">
        <f t="shared" ref="G15" si="17">SUM(G10:G14)</f>
        <v>8</v>
      </c>
      <c r="H15" s="147">
        <f t="shared" ref="H15" si="18">SUM(H10:H14)</f>
        <v>4</v>
      </c>
      <c r="I15" s="153">
        <f t="shared" ref="I15" si="19">SUM(I10:I14)</f>
        <v>235</v>
      </c>
      <c r="J15" s="159">
        <f t="shared" ref="J15" si="20">SUM(J10:J14)</f>
        <v>128</v>
      </c>
      <c r="K15" s="153">
        <f t="shared" ref="K15" si="21">SUM(K10:K14)</f>
        <v>107</v>
      </c>
      <c r="L15" s="165">
        <f t="shared" si="14"/>
        <v>817</v>
      </c>
      <c r="M15" s="171">
        <f t="shared" ref="M15" si="22">SUM(M10:M14)</f>
        <v>449</v>
      </c>
      <c r="N15" s="165">
        <f t="shared" ref="N15" si="23">SUM(N10:N14)</f>
        <v>368</v>
      </c>
      <c r="O15" s="182">
        <f t="shared" si="15"/>
        <v>1841</v>
      </c>
      <c r="P15" s="176">
        <f t="shared" ref="P15" si="24">SUM(P10:P14)</f>
        <v>777</v>
      </c>
      <c r="Q15" s="26">
        <f t="shared" ref="Q15" si="25">SUM(Q10:Q14)</f>
        <v>1064</v>
      </c>
    </row>
    <row r="16" spans="1:35" x14ac:dyDescent="0.25">
      <c r="A16" s="274" t="s">
        <v>13</v>
      </c>
      <c r="B16" s="208" t="s">
        <v>16</v>
      </c>
      <c r="C16" s="210">
        <f>D16+E16</f>
        <v>1250</v>
      </c>
      <c r="D16" s="218">
        <f>J16+M16+P16</f>
        <v>417</v>
      </c>
      <c r="E16" s="210">
        <f>K16+N16+Q16</f>
        <v>833</v>
      </c>
      <c r="F16" s="221">
        <f t="shared" ref="F16:F20" si="26">G16+H16</f>
        <v>1</v>
      </c>
      <c r="G16" s="223">
        <v>1</v>
      </c>
      <c r="H16" s="221">
        <v>0</v>
      </c>
      <c r="I16" s="226">
        <f t="shared" ref="I16:I20" si="27">J16+K16</f>
        <v>12</v>
      </c>
      <c r="J16" s="228">
        <v>8</v>
      </c>
      <c r="K16" s="226">
        <v>4</v>
      </c>
      <c r="L16" s="231">
        <f>M16+N16</f>
        <v>178</v>
      </c>
      <c r="M16" s="233">
        <v>119</v>
      </c>
      <c r="N16" s="231">
        <v>59</v>
      </c>
      <c r="O16" s="238">
        <f>P16+Q16</f>
        <v>1060</v>
      </c>
      <c r="P16" s="235">
        <v>290</v>
      </c>
      <c r="Q16" s="200">
        <v>770</v>
      </c>
    </row>
    <row r="17" spans="1:18" x14ac:dyDescent="0.25">
      <c r="A17" s="275"/>
      <c r="B17" s="205" t="s">
        <v>17</v>
      </c>
      <c r="C17" s="133">
        <f t="shared" ref="C17:C21" si="28">D17+E17</f>
        <v>1209</v>
      </c>
      <c r="D17" s="216">
        <f t="shared" ref="D17:D21" si="29">J17+M17+P17</f>
        <v>604</v>
      </c>
      <c r="E17" s="133">
        <f t="shared" ref="E17:E21" si="30">K17+N17+Q17</f>
        <v>605</v>
      </c>
      <c r="F17" s="146">
        <f t="shared" si="26"/>
        <v>5</v>
      </c>
      <c r="G17" s="140">
        <v>4</v>
      </c>
      <c r="H17" s="146">
        <v>1</v>
      </c>
      <c r="I17" s="152">
        <f t="shared" si="27"/>
        <v>126</v>
      </c>
      <c r="J17" s="158">
        <v>70</v>
      </c>
      <c r="K17" s="152">
        <v>56</v>
      </c>
      <c r="L17" s="164">
        <f t="shared" ref="L17:L21" si="31">M17+N17</f>
        <v>441</v>
      </c>
      <c r="M17" s="170">
        <v>211</v>
      </c>
      <c r="N17" s="164">
        <v>230</v>
      </c>
      <c r="O17" s="181">
        <f t="shared" ref="O17:O21" si="32">P17+Q17</f>
        <v>642</v>
      </c>
      <c r="P17" s="175">
        <v>323</v>
      </c>
      <c r="Q17" s="25">
        <v>319</v>
      </c>
    </row>
    <row r="18" spans="1:18" x14ac:dyDescent="0.25">
      <c r="A18" s="275"/>
      <c r="B18" s="205" t="s">
        <v>18</v>
      </c>
      <c r="C18" s="133">
        <f t="shared" si="28"/>
        <v>483</v>
      </c>
      <c r="D18" s="216">
        <f t="shared" si="29"/>
        <v>225</v>
      </c>
      <c r="E18" s="133">
        <f t="shared" si="30"/>
        <v>258</v>
      </c>
      <c r="F18" s="146">
        <f t="shared" si="26"/>
        <v>8</v>
      </c>
      <c r="G18" s="140">
        <v>4</v>
      </c>
      <c r="H18" s="146">
        <v>4</v>
      </c>
      <c r="I18" s="152">
        <f t="shared" si="27"/>
        <v>73</v>
      </c>
      <c r="J18" s="158">
        <v>41</v>
      </c>
      <c r="K18" s="152">
        <v>32</v>
      </c>
      <c r="L18" s="164">
        <f t="shared" si="31"/>
        <v>189</v>
      </c>
      <c r="M18" s="170">
        <v>71</v>
      </c>
      <c r="N18" s="164">
        <v>118</v>
      </c>
      <c r="O18" s="181">
        <f t="shared" si="32"/>
        <v>221</v>
      </c>
      <c r="P18" s="175">
        <v>113</v>
      </c>
      <c r="Q18" s="25">
        <v>108</v>
      </c>
    </row>
    <row r="19" spans="1:18" x14ac:dyDescent="0.25">
      <c r="A19" s="275"/>
      <c r="B19" s="205" t="s">
        <v>22</v>
      </c>
      <c r="C19" s="133">
        <f t="shared" si="28"/>
        <v>160</v>
      </c>
      <c r="D19" s="216">
        <f t="shared" si="29"/>
        <v>95</v>
      </c>
      <c r="E19" s="133">
        <f t="shared" si="30"/>
        <v>65</v>
      </c>
      <c r="F19" s="146">
        <f t="shared" si="26"/>
        <v>1</v>
      </c>
      <c r="G19" s="140">
        <v>1</v>
      </c>
      <c r="H19" s="146">
        <v>0</v>
      </c>
      <c r="I19" s="152">
        <f t="shared" si="27"/>
        <v>23</v>
      </c>
      <c r="J19" s="158">
        <v>12</v>
      </c>
      <c r="K19" s="152">
        <v>11</v>
      </c>
      <c r="L19" s="164">
        <f t="shared" si="31"/>
        <v>50</v>
      </c>
      <c r="M19" s="170">
        <v>22</v>
      </c>
      <c r="N19" s="164">
        <v>28</v>
      </c>
      <c r="O19" s="181">
        <f t="shared" si="32"/>
        <v>87</v>
      </c>
      <c r="P19" s="175">
        <v>61</v>
      </c>
      <c r="Q19" s="25">
        <v>26</v>
      </c>
    </row>
    <row r="20" spans="1:18" x14ac:dyDescent="0.25">
      <c r="A20" s="275"/>
      <c r="B20" s="205" t="s">
        <v>20</v>
      </c>
      <c r="C20" s="133">
        <f t="shared" si="28"/>
        <v>91</v>
      </c>
      <c r="D20" s="216">
        <f t="shared" si="29"/>
        <v>62</v>
      </c>
      <c r="E20" s="133">
        <f t="shared" si="30"/>
        <v>29</v>
      </c>
      <c r="F20" s="146">
        <f t="shared" si="26"/>
        <v>1</v>
      </c>
      <c r="G20" s="140">
        <v>0</v>
      </c>
      <c r="H20" s="146">
        <v>1</v>
      </c>
      <c r="I20" s="152">
        <f t="shared" si="27"/>
        <v>15</v>
      </c>
      <c r="J20" s="158">
        <v>6</v>
      </c>
      <c r="K20" s="152">
        <v>9</v>
      </c>
      <c r="L20" s="164">
        <f t="shared" si="31"/>
        <v>37</v>
      </c>
      <c r="M20" s="170">
        <v>21</v>
      </c>
      <c r="N20" s="164">
        <v>16</v>
      </c>
      <c r="O20" s="181">
        <f t="shared" si="32"/>
        <v>39</v>
      </c>
      <c r="P20" s="175">
        <v>35</v>
      </c>
      <c r="Q20" s="25">
        <v>4</v>
      </c>
    </row>
    <row r="21" spans="1:18" ht="16.5" thickBot="1" x14ac:dyDescent="0.3">
      <c r="A21" s="276"/>
      <c r="B21" s="206" t="s">
        <v>21</v>
      </c>
      <c r="C21" s="136">
        <f t="shared" si="28"/>
        <v>3193</v>
      </c>
      <c r="D21" s="217">
        <f t="shared" si="29"/>
        <v>1403</v>
      </c>
      <c r="E21" s="136">
        <f t="shared" si="30"/>
        <v>1790</v>
      </c>
      <c r="F21" s="147">
        <f t="shared" ref="F21" si="33">SUM(F16:F20)</f>
        <v>16</v>
      </c>
      <c r="G21" s="141">
        <f t="shared" ref="G21" si="34">SUM(G16:G20)</f>
        <v>10</v>
      </c>
      <c r="H21" s="147">
        <f t="shared" ref="H21" si="35">SUM(H16:H20)</f>
        <v>6</v>
      </c>
      <c r="I21" s="153">
        <f t="shared" ref="I21" si="36">SUM(I16:I20)</f>
        <v>249</v>
      </c>
      <c r="J21" s="159">
        <f t="shared" ref="J21" si="37">SUM(J16:J20)</f>
        <v>137</v>
      </c>
      <c r="K21" s="153">
        <f t="shared" ref="K21" si="38">SUM(K16:K20)</f>
        <v>112</v>
      </c>
      <c r="L21" s="165">
        <f t="shared" si="31"/>
        <v>895</v>
      </c>
      <c r="M21" s="171">
        <f t="shared" ref="M21" si="39">SUM(M16:M20)</f>
        <v>444</v>
      </c>
      <c r="N21" s="165">
        <f t="shared" ref="N21" si="40">SUM(N16:N20)</f>
        <v>451</v>
      </c>
      <c r="O21" s="182">
        <f t="shared" si="32"/>
        <v>2049</v>
      </c>
      <c r="P21" s="176">
        <f t="shared" ref="P21" si="41">SUM(P16:P20)</f>
        <v>822</v>
      </c>
      <c r="Q21" s="26">
        <f t="shared" ref="Q21" si="42">SUM(Q16:Q20)</f>
        <v>1227</v>
      </c>
    </row>
    <row r="22" spans="1:18" x14ac:dyDescent="0.25">
      <c r="A22" s="272" t="s">
        <v>40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1" t="s">
        <v>9</v>
      </c>
    </row>
    <row r="23" spans="1:18" ht="15.75" customHeight="1" thickBot="1" x14ac:dyDescent="0.3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</row>
    <row r="24" spans="1:18" ht="64.5" customHeight="1" thickBot="1" x14ac:dyDescent="0.3">
      <c r="A24" s="125" t="s">
        <v>12</v>
      </c>
      <c r="B24" s="202" t="s">
        <v>23</v>
      </c>
      <c r="C24" s="131" t="s">
        <v>33</v>
      </c>
      <c r="D24" s="211" t="s">
        <v>34</v>
      </c>
      <c r="E24" s="131" t="s">
        <v>35</v>
      </c>
      <c r="F24" s="143" t="s">
        <v>36</v>
      </c>
      <c r="G24" s="137" t="s">
        <v>34</v>
      </c>
      <c r="H24" s="143" t="s">
        <v>35</v>
      </c>
      <c r="I24" s="149" t="s">
        <v>37</v>
      </c>
      <c r="J24" s="155" t="s">
        <v>34</v>
      </c>
      <c r="K24" s="149" t="s">
        <v>35</v>
      </c>
      <c r="L24" s="161" t="s">
        <v>38</v>
      </c>
      <c r="M24" s="167" t="s">
        <v>34</v>
      </c>
      <c r="N24" s="161" t="s">
        <v>35</v>
      </c>
      <c r="O24" s="178" t="s">
        <v>39</v>
      </c>
      <c r="P24" s="184" t="s">
        <v>34</v>
      </c>
      <c r="Q24" s="178" t="s">
        <v>35</v>
      </c>
    </row>
    <row r="25" spans="1:18" ht="15.75" customHeight="1" x14ac:dyDescent="0.25">
      <c r="A25" s="274" t="s">
        <v>26</v>
      </c>
      <c r="B25" s="208" t="s">
        <v>16</v>
      </c>
      <c r="C25" s="210">
        <v>9</v>
      </c>
      <c r="D25" s="218">
        <v>4</v>
      </c>
      <c r="E25" s="210">
        <v>5</v>
      </c>
      <c r="F25" s="221">
        <f t="shared" ref="F25" si="43">G25+H25</f>
        <v>0</v>
      </c>
      <c r="G25" s="223">
        <v>0</v>
      </c>
      <c r="H25" s="221">
        <v>0</v>
      </c>
      <c r="I25" s="226">
        <v>0</v>
      </c>
      <c r="J25" s="228">
        <v>0</v>
      </c>
      <c r="K25" s="226">
        <v>0</v>
      </c>
      <c r="L25" s="231">
        <v>9</v>
      </c>
      <c r="M25" s="233">
        <v>4</v>
      </c>
      <c r="N25" s="231">
        <v>5</v>
      </c>
      <c r="O25" s="238">
        <v>0</v>
      </c>
      <c r="P25" s="250">
        <v>0</v>
      </c>
      <c r="Q25" s="238">
        <v>0</v>
      </c>
    </row>
    <row r="26" spans="1:18" ht="15.75" customHeight="1" x14ac:dyDescent="0.25">
      <c r="A26" s="275"/>
      <c r="B26" s="205" t="s">
        <v>17</v>
      </c>
      <c r="C26" s="133">
        <v>41</v>
      </c>
      <c r="D26" s="216">
        <v>14</v>
      </c>
      <c r="E26" s="133">
        <v>27</v>
      </c>
      <c r="F26" s="146">
        <v>1</v>
      </c>
      <c r="G26" s="140">
        <v>0</v>
      </c>
      <c r="H26" s="146">
        <v>1</v>
      </c>
      <c r="I26" s="152">
        <f t="shared" ref="I26:I29" si="44">J26+K26</f>
        <v>6</v>
      </c>
      <c r="J26" s="158">
        <v>0</v>
      </c>
      <c r="K26" s="152">
        <v>6</v>
      </c>
      <c r="L26" s="164">
        <v>26</v>
      </c>
      <c r="M26" s="170">
        <v>12</v>
      </c>
      <c r="N26" s="164">
        <v>14</v>
      </c>
      <c r="O26" s="181">
        <v>8</v>
      </c>
      <c r="P26" s="187">
        <v>2</v>
      </c>
      <c r="Q26" s="181">
        <v>6</v>
      </c>
    </row>
    <row r="27" spans="1:18" x14ac:dyDescent="0.25">
      <c r="A27" s="275"/>
      <c r="B27" s="205" t="s">
        <v>24</v>
      </c>
      <c r="C27" s="133">
        <v>21</v>
      </c>
      <c r="D27" s="216">
        <v>7</v>
      </c>
      <c r="E27" s="133">
        <v>14</v>
      </c>
      <c r="F27" s="146">
        <v>1</v>
      </c>
      <c r="G27" s="140">
        <v>1</v>
      </c>
      <c r="H27" s="146">
        <v>0</v>
      </c>
      <c r="I27" s="152">
        <f t="shared" si="44"/>
        <v>2</v>
      </c>
      <c r="J27" s="158">
        <v>0</v>
      </c>
      <c r="K27" s="152">
        <v>2</v>
      </c>
      <c r="L27" s="164">
        <v>12</v>
      </c>
      <c r="M27" s="170">
        <v>5</v>
      </c>
      <c r="N27" s="164">
        <v>7</v>
      </c>
      <c r="O27" s="181">
        <v>6</v>
      </c>
      <c r="P27" s="187">
        <v>1</v>
      </c>
      <c r="Q27" s="181">
        <v>5</v>
      </c>
    </row>
    <row r="28" spans="1:18" x14ac:dyDescent="0.25">
      <c r="A28" s="275"/>
      <c r="B28" s="205" t="s">
        <v>22</v>
      </c>
      <c r="C28" s="133">
        <v>19</v>
      </c>
      <c r="D28" s="216">
        <v>8</v>
      </c>
      <c r="E28" s="133">
        <v>11</v>
      </c>
      <c r="F28" s="146">
        <v>0</v>
      </c>
      <c r="G28" s="140">
        <v>0</v>
      </c>
      <c r="H28" s="146">
        <v>0</v>
      </c>
      <c r="I28" s="152">
        <f t="shared" si="44"/>
        <v>1</v>
      </c>
      <c r="J28" s="158">
        <v>1</v>
      </c>
      <c r="K28" s="152">
        <v>0</v>
      </c>
      <c r="L28" s="164">
        <v>11</v>
      </c>
      <c r="M28" s="170">
        <v>5</v>
      </c>
      <c r="N28" s="164">
        <v>6</v>
      </c>
      <c r="O28" s="181">
        <v>7</v>
      </c>
      <c r="P28" s="187">
        <v>2</v>
      </c>
      <c r="Q28" s="181">
        <v>5</v>
      </c>
    </row>
    <row r="29" spans="1:18" x14ac:dyDescent="0.25">
      <c r="A29" s="275"/>
      <c r="B29" s="205" t="s">
        <v>20</v>
      </c>
      <c r="C29" s="133">
        <v>19</v>
      </c>
      <c r="D29" s="216">
        <v>10</v>
      </c>
      <c r="E29" s="133">
        <v>9</v>
      </c>
      <c r="F29" s="146">
        <v>1</v>
      </c>
      <c r="G29" s="140">
        <v>1</v>
      </c>
      <c r="H29" s="146">
        <v>0</v>
      </c>
      <c r="I29" s="152">
        <f t="shared" si="44"/>
        <v>0</v>
      </c>
      <c r="J29" s="158">
        <v>0</v>
      </c>
      <c r="K29" s="152">
        <v>0</v>
      </c>
      <c r="L29" s="164">
        <v>17</v>
      </c>
      <c r="M29" s="170">
        <v>9</v>
      </c>
      <c r="N29" s="164">
        <v>8</v>
      </c>
      <c r="O29" s="181">
        <v>1</v>
      </c>
      <c r="P29" s="187">
        <v>0</v>
      </c>
      <c r="Q29" s="181">
        <v>1</v>
      </c>
    </row>
    <row r="30" spans="1:18" ht="16.5" thickBot="1" x14ac:dyDescent="0.3">
      <c r="A30" s="276"/>
      <c r="B30" s="206" t="s">
        <v>21</v>
      </c>
      <c r="C30" s="199">
        <f>SUM(C25:C29)</f>
        <v>109</v>
      </c>
      <c r="D30" s="240">
        <f>SUM(D25:D29)</f>
        <v>43</v>
      </c>
      <c r="E30" s="199">
        <f>SUM(E25:E29)</f>
        <v>66</v>
      </c>
      <c r="F30" s="192">
        <f>SUM(F25:F29)</f>
        <v>3</v>
      </c>
      <c r="G30" s="191">
        <f t="shared" ref="G30:Q30" si="45">SUM(G25:G29)</f>
        <v>2</v>
      </c>
      <c r="H30" s="192">
        <f t="shared" si="45"/>
        <v>1</v>
      </c>
      <c r="I30" s="193">
        <f t="shared" si="45"/>
        <v>9</v>
      </c>
      <c r="J30" s="194">
        <f t="shared" si="45"/>
        <v>1</v>
      </c>
      <c r="K30" s="193">
        <f>SUM(K26:K29)</f>
        <v>8</v>
      </c>
      <c r="L30" s="195">
        <f>SUM(L25:L29)</f>
        <v>75</v>
      </c>
      <c r="M30" s="196">
        <f t="shared" si="45"/>
        <v>35</v>
      </c>
      <c r="N30" s="195">
        <f>SUM(N25:N29)</f>
        <v>40</v>
      </c>
      <c r="O30" s="197">
        <f t="shared" si="45"/>
        <v>22</v>
      </c>
      <c r="P30" s="198">
        <f t="shared" si="45"/>
        <v>5</v>
      </c>
      <c r="Q30" s="197">
        <f t="shared" si="45"/>
        <v>17</v>
      </c>
    </row>
    <row r="31" spans="1:18" x14ac:dyDescent="0.25">
      <c r="A31" s="277" t="s">
        <v>14</v>
      </c>
      <c r="B31" s="207" t="s">
        <v>16</v>
      </c>
      <c r="C31" s="132">
        <v>10</v>
      </c>
      <c r="D31" s="215">
        <v>5</v>
      </c>
      <c r="E31" s="132">
        <v>5</v>
      </c>
      <c r="F31" s="148">
        <f t="shared" ref="F31" si="46">G31+H31</f>
        <v>0</v>
      </c>
      <c r="G31" s="142">
        <v>0</v>
      </c>
      <c r="H31" s="148">
        <v>0</v>
      </c>
      <c r="I31" s="154">
        <v>0</v>
      </c>
      <c r="J31" s="160">
        <v>0</v>
      </c>
      <c r="K31" s="154">
        <v>0</v>
      </c>
      <c r="L31" s="166">
        <v>10</v>
      </c>
      <c r="M31" s="172">
        <v>5</v>
      </c>
      <c r="N31" s="166">
        <v>5</v>
      </c>
      <c r="O31" s="183">
        <v>0</v>
      </c>
      <c r="P31" s="188">
        <v>0</v>
      </c>
      <c r="Q31" s="183">
        <v>0</v>
      </c>
    </row>
    <row r="32" spans="1:18" x14ac:dyDescent="0.25">
      <c r="A32" s="275"/>
      <c r="B32" s="205" t="s">
        <v>17</v>
      </c>
      <c r="C32" s="133">
        <v>46</v>
      </c>
      <c r="D32" s="216">
        <v>19</v>
      </c>
      <c r="E32" s="133">
        <v>27</v>
      </c>
      <c r="F32" s="146">
        <v>1</v>
      </c>
      <c r="G32" s="140">
        <v>0</v>
      </c>
      <c r="H32" s="146">
        <v>1</v>
      </c>
      <c r="I32" s="152">
        <f t="shared" ref="I32:I35" si="47">J32+K32</f>
        <v>6</v>
      </c>
      <c r="J32" s="158">
        <v>0</v>
      </c>
      <c r="K32" s="152">
        <v>6</v>
      </c>
      <c r="L32" s="164">
        <v>31</v>
      </c>
      <c r="M32" s="170">
        <v>17</v>
      </c>
      <c r="N32" s="164">
        <v>14</v>
      </c>
      <c r="O32" s="181">
        <v>8</v>
      </c>
      <c r="P32" s="187">
        <v>2</v>
      </c>
      <c r="Q32" s="181">
        <v>6</v>
      </c>
    </row>
    <row r="33" spans="1:17" x14ac:dyDescent="0.25">
      <c r="A33" s="275"/>
      <c r="B33" s="205" t="s">
        <v>24</v>
      </c>
      <c r="C33" s="133">
        <v>27</v>
      </c>
      <c r="D33" s="216">
        <v>13</v>
      </c>
      <c r="E33" s="133">
        <v>14</v>
      </c>
      <c r="F33" s="146">
        <v>1</v>
      </c>
      <c r="G33" s="140">
        <v>1</v>
      </c>
      <c r="H33" s="146">
        <v>0</v>
      </c>
      <c r="I33" s="152">
        <f t="shared" si="47"/>
        <v>2</v>
      </c>
      <c r="J33" s="158">
        <v>0</v>
      </c>
      <c r="K33" s="152">
        <v>2</v>
      </c>
      <c r="L33" s="164">
        <v>18</v>
      </c>
      <c r="M33" s="170">
        <v>11</v>
      </c>
      <c r="N33" s="164">
        <v>7</v>
      </c>
      <c r="O33" s="181">
        <v>6</v>
      </c>
      <c r="P33" s="187">
        <v>1</v>
      </c>
      <c r="Q33" s="181">
        <v>5</v>
      </c>
    </row>
    <row r="34" spans="1:17" x14ac:dyDescent="0.25">
      <c r="A34" s="275"/>
      <c r="B34" s="205" t="s">
        <v>22</v>
      </c>
      <c r="C34" s="133">
        <v>19</v>
      </c>
      <c r="D34" s="216">
        <v>8</v>
      </c>
      <c r="E34" s="133">
        <v>11</v>
      </c>
      <c r="F34" s="146">
        <v>0</v>
      </c>
      <c r="G34" s="140">
        <v>0</v>
      </c>
      <c r="H34" s="146">
        <v>0</v>
      </c>
      <c r="I34" s="152">
        <f t="shared" si="47"/>
        <v>2</v>
      </c>
      <c r="J34" s="158">
        <v>2</v>
      </c>
      <c r="K34" s="152">
        <v>0</v>
      </c>
      <c r="L34" s="164">
        <v>10</v>
      </c>
      <c r="M34" s="170">
        <v>4</v>
      </c>
      <c r="N34" s="164">
        <v>6</v>
      </c>
      <c r="O34" s="181">
        <v>7</v>
      </c>
      <c r="P34" s="187">
        <v>2</v>
      </c>
      <c r="Q34" s="181">
        <v>5</v>
      </c>
    </row>
    <row r="35" spans="1:17" x14ac:dyDescent="0.25">
      <c r="A35" s="275"/>
      <c r="B35" s="205" t="s">
        <v>20</v>
      </c>
      <c r="C35" s="133">
        <v>19</v>
      </c>
      <c r="D35" s="216">
        <v>10</v>
      </c>
      <c r="E35" s="133">
        <v>9</v>
      </c>
      <c r="F35" s="146">
        <v>1</v>
      </c>
      <c r="G35" s="140">
        <v>1</v>
      </c>
      <c r="H35" s="146">
        <v>0</v>
      </c>
      <c r="I35" s="152">
        <f t="shared" si="47"/>
        <v>0</v>
      </c>
      <c r="J35" s="158">
        <v>0</v>
      </c>
      <c r="K35" s="152">
        <v>0</v>
      </c>
      <c r="L35" s="164">
        <v>17</v>
      </c>
      <c r="M35" s="170">
        <v>9</v>
      </c>
      <c r="N35" s="164">
        <v>8</v>
      </c>
      <c r="O35" s="181">
        <v>1</v>
      </c>
      <c r="P35" s="187">
        <v>0</v>
      </c>
      <c r="Q35" s="181">
        <v>1</v>
      </c>
    </row>
    <row r="36" spans="1:17" ht="16.5" thickBot="1" x14ac:dyDescent="0.3">
      <c r="A36" s="276"/>
      <c r="B36" s="206" t="s">
        <v>21</v>
      </c>
      <c r="C36" s="199">
        <f>SUM(C31:C35)</f>
        <v>121</v>
      </c>
      <c r="D36" s="240">
        <f t="shared" ref="D36:Q36" si="48">SUM(D31:D35)</f>
        <v>55</v>
      </c>
      <c r="E36" s="199">
        <f t="shared" si="48"/>
        <v>66</v>
      </c>
      <c r="F36" s="192">
        <f t="shared" si="48"/>
        <v>3</v>
      </c>
      <c r="G36" s="191">
        <f t="shared" si="48"/>
        <v>2</v>
      </c>
      <c r="H36" s="192">
        <f t="shared" si="48"/>
        <v>1</v>
      </c>
      <c r="I36" s="193">
        <f t="shared" si="48"/>
        <v>10</v>
      </c>
      <c r="J36" s="194">
        <f t="shared" si="48"/>
        <v>2</v>
      </c>
      <c r="K36" s="193">
        <f t="shared" si="48"/>
        <v>8</v>
      </c>
      <c r="L36" s="195">
        <f t="shared" si="48"/>
        <v>86</v>
      </c>
      <c r="M36" s="196">
        <f t="shared" si="48"/>
        <v>46</v>
      </c>
      <c r="N36" s="195">
        <f t="shared" si="48"/>
        <v>40</v>
      </c>
      <c r="O36" s="197">
        <f t="shared" si="48"/>
        <v>22</v>
      </c>
      <c r="P36" s="198">
        <f t="shared" si="48"/>
        <v>5</v>
      </c>
      <c r="Q36" s="197">
        <f t="shared" si="48"/>
        <v>17</v>
      </c>
    </row>
    <row r="37" spans="1:17" x14ac:dyDescent="0.25">
      <c r="A37" s="278" t="s">
        <v>25</v>
      </c>
      <c r="B37" s="203" t="s">
        <v>16</v>
      </c>
      <c r="C37" s="209">
        <v>10</v>
      </c>
      <c r="D37" s="212">
        <v>5</v>
      </c>
      <c r="E37" s="209">
        <v>5</v>
      </c>
      <c r="F37" s="219">
        <f t="shared" ref="F37" si="49">G37+H37</f>
        <v>0</v>
      </c>
      <c r="G37" s="222">
        <v>0</v>
      </c>
      <c r="H37" s="219">
        <v>0</v>
      </c>
      <c r="I37" s="224">
        <v>0</v>
      </c>
      <c r="J37" s="227">
        <v>0</v>
      </c>
      <c r="K37" s="224">
        <v>0</v>
      </c>
      <c r="L37" s="229">
        <v>10</v>
      </c>
      <c r="M37" s="232">
        <v>5</v>
      </c>
      <c r="N37" s="229">
        <v>5</v>
      </c>
      <c r="O37" s="236">
        <v>0</v>
      </c>
      <c r="P37" s="251">
        <v>0</v>
      </c>
      <c r="Q37" s="236">
        <v>0</v>
      </c>
    </row>
    <row r="38" spans="1:17" x14ac:dyDescent="0.25">
      <c r="A38" s="279"/>
      <c r="B38" s="204" t="s">
        <v>17</v>
      </c>
      <c r="C38" s="134">
        <v>46</v>
      </c>
      <c r="D38" s="213">
        <v>18</v>
      </c>
      <c r="E38" s="134">
        <v>28</v>
      </c>
      <c r="F38" s="145">
        <v>1</v>
      </c>
      <c r="G38" s="139">
        <v>0</v>
      </c>
      <c r="H38" s="145">
        <v>1</v>
      </c>
      <c r="I38" s="151">
        <f t="shared" ref="I38:I41" si="50">J38+K38</f>
        <v>6</v>
      </c>
      <c r="J38" s="157">
        <v>0</v>
      </c>
      <c r="K38" s="151">
        <v>6</v>
      </c>
      <c r="L38" s="163">
        <v>31</v>
      </c>
      <c r="M38" s="169">
        <v>17</v>
      </c>
      <c r="N38" s="163">
        <v>14</v>
      </c>
      <c r="O38" s="180">
        <v>8</v>
      </c>
      <c r="P38" s="186">
        <v>2</v>
      </c>
      <c r="Q38" s="180">
        <v>6</v>
      </c>
    </row>
    <row r="39" spans="1:17" x14ac:dyDescent="0.25">
      <c r="A39" s="279"/>
      <c r="B39" s="204" t="s">
        <v>24</v>
      </c>
      <c r="C39" s="134">
        <v>28</v>
      </c>
      <c r="D39" s="213">
        <v>14</v>
      </c>
      <c r="E39" s="134">
        <v>14</v>
      </c>
      <c r="F39" s="145">
        <v>1</v>
      </c>
      <c r="G39" s="139">
        <v>1</v>
      </c>
      <c r="H39" s="145">
        <v>0</v>
      </c>
      <c r="I39" s="151">
        <f t="shared" si="50"/>
        <v>2</v>
      </c>
      <c r="J39" s="157">
        <v>0</v>
      </c>
      <c r="K39" s="151">
        <v>2</v>
      </c>
      <c r="L39" s="163">
        <v>18</v>
      </c>
      <c r="M39" s="169">
        <v>11</v>
      </c>
      <c r="N39" s="163">
        <v>7</v>
      </c>
      <c r="O39" s="180">
        <v>6</v>
      </c>
      <c r="P39" s="186">
        <v>1</v>
      </c>
      <c r="Q39" s="180">
        <v>5</v>
      </c>
    </row>
    <row r="40" spans="1:17" x14ac:dyDescent="0.25">
      <c r="A40" s="279"/>
      <c r="B40" s="204" t="s">
        <v>22</v>
      </c>
      <c r="C40" s="134">
        <v>19</v>
      </c>
      <c r="D40" s="213">
        <v>8</v>
      </c>
      <c r="E40" s="134">
        <v>11</v>
      </c>
      <c r="F40" s="145">
        <v>0</v>
      </c>
      <c r="G40" s="139">
        <v>0</v>
      </c>
      <c r="H40" s="145">
        <v>0</v>
      </c>
      <c r="I40" s="151">
        <f t="shared" si="50"/>
        <v>2</v>
      </c>
      <c r="J40" s="157">
        <v>2</v>
      </c>
      <c r="K40" s="151">
        <v>0</v>
      </c>
      <c r="L40" s="163">
        <v>10</v>
      </c>
      <c r="M40" s="169">
        <v>4</v>
      </c>
      <c r="N40" s="163">
        <v>6</v>
      </c>
      <c r="O40" s="180">
        <v>7</v>
      </c>
      <c r="P40" s="186">
        <v>2</v>
      </c>
      <c r="Q40" s="180">
        <v>5</v>
      </c>
    </row>
    <row r="41" spans="1:17" x14ac:dyDescent="0.25">
      <c r="A41" s="279"/>
      <c r="B41" s="204" t="s">
        <v>20</v>
      </c>
      <c r="C41" s="134">
        <v>16</v>
      </c>
      <c r="D41" s="213">
        <v>7</v>
      </c>
      <c r="E41" s="134">
        <v>9</v>
      </c>
      <c r="F41" s="145">
        <v>1</v>
      </c>
      <c r="G41" s="139">
        <v>1</v>
      </c>
      <c r="H41" s="145">
        <v>0</v>
      </c>
      <c r="I41" s="151">
        <f t="shared" si="50"/>
        <v>0</v>
      </c>
      <c r="J41" s="157">
        <v>0</v>
      </c>
      <c r="K41" s="151">
        <v>0</v>
      </c>
      <c r="L41" s="163">
        <v>14</v>
      </c>
      <c r="M41" s="169">
        <v>6</v>
      </c>
      <c r="N41" s="163">
        <v>8</v>
      </c>
      <c r="O41" s="180">
        <v>1</v>
      </c>
      <c r="P41" s="186">
        <v>0</v>
      </c>
      <c r="Q41" s="180">
        <v>1</v>
      </c>
    </row>
    <row r="42" spans="1:17" ht="16.5" thickBot="1" x14ac:dyDescent="0.3">
      <c r="A42" s="280"/>
      <c r="B42" s="239" t="s">
        <v>21</v>
      </c>
      <c r="C42" s="190">
        <f>SUM(C37:C41)</f>
        <v>119</v>
      </c>
      <c r="D42" s="241">
        <f t="shared" ref="D42:Q42" si="51">SUM(D37:D41)</f>
        <v>52</v>
      </c>
      <c r="E42" s="190">
        <f t="shared" si="51"/>
        <v>67</v>
      </c>
      <c r="F42" s="242">
        <f t="shared" si="51"/>
        <v>3</v>
      </c>
      <c r="G42" s="243">
        <f t="shared" si="51"/>
        <v>2</v>
      </c>
      <c r="H42" s="242">
        <f t="shared" si="51"/>
        <v>1</v>
      </c>
      <c r="I42" s="245">
        <f t="shared" si="51"/>
        <v>10</v>
      </c>
      <c r="J42" s="246">
        <f t="shared" si="51"/>
        <v>2</v>
      </c>
      <c r="K42" s="245">
        <f t="shared" si="51"/>
        <v>8</v>
      </c>
      <c r="L42" s="247">
        <f t="shared" si="51"/>
        <v>83</v>
      </c>
      <c r="M42" s="248">
        <f t="shared" si="51"/>
        <v>43</v>
      </c>
      <c r="N42" s="247">
        <f t="shared" si="51"/>
        <v>40</v>
      </c>
      <c r="O42" s="249">
        <f t="shared" si="51"/>
        <v>22</v>
      </c>
      <c r="P42" s="252">
        <f t="shared" si="51"/>
        <v>5</v>
      </c>
      <c r="Q42" s="249">
        <f t="shared" si="51"/>
        <v>17</v>
      </c>
    </row>
    <row r="43" spans="1:17" x14ac:dyDescent="0.25">
      <c r="A43" s="281" t="s">
        <v>41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</row>
    <row r="44" spans="1:17" ht="16.5" thickBot="1" x14ac:dyDescent="0.3">
      <c r="A44" s="273"/>
      <c r="B44" s="273"/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</row>
    <row r="45" spans="1:17" ht="48" thickBot="1" x14ac:dyDescent="0.3">
      <c r="A45" s="125" t="s">
        <v>12</v>
      </c>
      <c r="B45" s="256" t="s">
        <v>23</v>
      </c>
      <c r="C45" s="211" t="s">
        <v>33</v>
      </c>
      <c r="D45" s="131" t="s">
        <v>34</v>
      </c>
      <c r="E45" s="211" t="s">
        <v>35</v>
      </c>
      <c r="F45" s="137" t="s">
        <v>36</v>
      </c>
      <c r="G45" s="143" t="s">
        <v>34</v>
      </c>
      <c r="H45" s="137" t="s">
        <v>35</v>
      </c>
      <c r="I45" s="155" t="s">
        <v>37</v>
      </c>
      <c r="J45" s="149" t="s">
        <v>34</v>
      </c>
      <c r="K45" s="149" t="s">
        <v>35</v>
      </c>
      <c r="L45" s="161" t="s">
        <v>38</v>
      </c>
      <c r="M45" s="167" t="s">
        <v>34</v>
      </c>
      <c r="N45" s="161" t="s">
        <v>35</v>
      </c>
      <c r="O45" s="178" t="s">
        <v>39</v>
      </c>
      <c r="P45" s="184" t="s">
        <v>34</v>
      </c>
      <c r="Q45" s="178" t="s">
        <v>35</v>
      </c>
    </row>
    <row r="46" spans="1:17" x14ac:dyDescent="0.25">
      <c r="A46" s="277" t="s">
        <v>26</v>
      </c>
      <c r="B46" s="258" t="s">
        <v>16</v>
      </c>
      <c r="C46" s="259">
        <f>D46+E46</f>
        <v>0</v>
      </c>
      <c r="D46" s="260">
        <f>G46+J46+M46+P46</f>
        <v>0</v>
      </c>
      <c r="E46" s="259">
        <f>H46+K46+N46+Q46</f>
        <v>0</v>
      </c>
      <c r="F46" s="138">
        <f t="shared" ref="F46:F50" si="52">G46+H46</f>
        <v>0</v>
      </c>
      <c r="G46" s="144"/>
      <c r="H46" s="138"/>
      <c r="I46" s="156">
        <f t="shared" ref="I46:I50" si="53">J46+K46</f>
        <v>0</v>
      </c>
      <c r="J46" s="150"/>
      <c r="K46" s="150"/>
      <c r="L46" s="162">
        <f t="shared" ref="L46" si="54">M46+N46</f>
        <v>0</v>
      </c>
      <c r="M46" s="168"/>
      <c r="N46" s="162"/>
      <c r="O46" s="179">
        <f t="shared" ref="O46" si="55">P46+Q46</f>
        <v>0</v>
      </c>
      <c r="P46" s="261"/>
      <c r="Q46" s="179"/>
    </row>
    <row r="47" spans="1:17" x14ac:dyDescent="0.25">
      <c r="A47" s="275"/>
      <c r="B47" s="253" t="s">
        <v>17</v>
      </c>
      <c r="C47" s="213">
        <f t="shared" ref="C47:C50" si="56">D47+E47</f>
        <v>2</v>
      </c>
      <c r="D47" s="134">
        <f t="shared" ref="D47:E50" si="57">G47+J47+M47+P47</f>
        <v>1</v>
      </c>
      <c r="E47" s="213">
        <f t="shared" si="57"/>
        <v>1</v>
      </c>
      <c r="F47" s="139">
        <f t="shared" si="52"/>
        <v>0</v>
      </c>
      <c r="G47" s="145"/>
      <c r="H47" s="139"/>
      <c r="I47" s="157">
        <f t="shared" si="53"/>
        <v>0</v>
      </c>
      <c r="J47" s="151"/>
      <c r="K47" s="151"/>
      <c r="L47" s="163">
        <f>M47+N47</f>
        <v>2</v>
      </c>
      <c r="M47" s="169">
        <v>1</v>
      </c>
      <c r="N47" s="163">
        <v>1</v>
      </c>
      <c r="O47" s="180">
        <f>P47+Q47</f>
        <v>0</v>
      </c>
      <c r="P47" s="186"/>
      <c r="Q47" s="180"/>
    </row>
    <row r="48" spans="1:17" x14ac:dyDescent="0.25">
      <c r="A48" s="275"/>
      <c r="B48" s="253" t="s">
        <v>24</v>
      </c>
      <c r="C48" s="213">
        <f t="shared" si="56"/>
        <v>0</v>
      </c>
      <c r="D48" s="134">
        <f t="shared" si="57"/>
        <v>0</v>
      </c>
      <c r="E48" s="213">
        <f t="shared" si="57"/>
        <v>0</v>
      </c>
      <c r="F48" s="139">
        <f t="shared" si="52"/>
        <v>0</v>
      </c>
      <c r="G48" s="145"/>
      <c r="H48" s="139"/>
      <c r="I48" s="157">
        <f t="shared" si="53"/>
        <v>0</v>
      </c>
      <c r="J48" s="151"/>
      <c r="K48" s="151"/>
      <c r="L48" s="163">
        <f t="shared" ref="L48:L50" si="58">M48+N48</f>
        <v>0</v>
      </c>
      <c r="M48" s="169"/>
      <c r="N48" s="163"/>
      <c r="O48" s="180">
        <f t="shared" ref="O48:O50" si="59">P48+Q48</f>
        <v>0</v>
      </c>
      <c r="P48" s="186"/>
      <c r="Q48" s="180"/>
    </row>
    <row r="49" spans="1:17" x14ac:dyDescent="0.25">
      <c r="A49" s="275"/>
      <c r="B49" s="254" t="s">
        <v>22</v>
      </c>
      <c r="C49" s="216">
        <f t="shared" si="56"/>
        <v>0</v>
      </c>
      <c r="D49" s="134">
        <f t="shared" si="57"/>
        <v>0</v>
      </c>
      <c r="E49" s="213">
        <f t="shared" si="57"/>
        <v>0</v>
      </c>
      <c r="F49" s="140">
        <f t="shared" si="52"/>
        <v>0</v>
      </c>
      <c r="G49" s="146"/>
      <c r="H49" s="140"/>
      <c r="I49" s="158">
        <f t="shared" si="53"/>
        <v>0</v>
      </c>
      <c r="J49" s="152"/>
      <c r="K49" s="152"/>
      <c r="L49" s="163">
        <f t="shared" si="58"/>
        <v>0</v>
      </c>
      <c r="M49" s="170"/>
      <c r="N49" s="164"/>
      <c r="O49" s="180">
        <f t="shared" si="59"/>
        <v>0</v>
      </c>
      <c r="P49" s="187"/>
      <c r="Q49" s="181"/>
    </row>
    <row r="50" spans="1:17" x14ac:dyDescent="0.25">
      <c r="A50" s="275"/>
      <c r="B50" s="254" t="s">
        <v>20</v>
      </c>
      <c r="C50" s="216">
        <f t="shared" si="56"/>
        <v>0</v>
      </c>
      <c r="D50" s="134">
        <f t="shared" si="57"/>
        <v>0</v>
      </c>
      <c r="E50" s="213">
        <f t="shared" si="57"/>
        <v>0</v>
      </c>
      <c r="F50" s="140">
        <f t="shared" si="52"/>
        <v>0</v>
      </c>
      <c r="G50" s="146"/>
      <c r="H50" s="140"/>
      <c r="I50" s="158">
        <f t="shared" si="53"/>
        <v>0</v>
      </c>
      <c r="J50" s="152"/>
      <c r="K50" s="152"/>
      <c r="L50" s="163">
        <f t="shared" si="58"/>
        <v>0</v>
      </c>
      <c r="M50" s="170"/>
      <c r="N50" s="164"/>
      <c r="O50" s="180">
        <f t="shared" si="59"/>
        <v>0</v>
      </c>
      <c r="P50" s="187"/>
      <c r="Q50" s="181"/>
    </row>
    <row r="51" spans="1:17" ht="16.5" thickBot="1" x14ac:dyDescent="0.3">
      <c r="A51" s="276"/>
      <c r="B51" s="255" t="s">
        <v>21</v>
      </c>
      <c r="C51" s="240">
        <f>SUM(C46:C50)</f>
        <v>2</v>
      </c>
      <c r="D51" s="199">
        <f>SUM(D46:D50)</f>
        <v>1</v>
      </c>
      <c r="E51" s="240">
        <f>SUM(E46:E50)</f>
        <v>1</v>
      </c>
      <c r="F51" s="191">
        <f>SUM(F46:F50)</f>
        <v>0</v>
      </c>
      <c r="G51" s="192">
        <f t="shared" ref="G51:Q51" si="60">SUM(G46:G50)</f>
        <v>0</v>
      </c>
      <c r="H51" s="191">
        <f t="shared" si="60"/>
        <v>0</v>
      </c>
      <c r="I51" s="194">
        <f t="shared" si="60"/>
        <v>0</v>
      </c>
      <c r="J51" s="193">
        <f t="shared" si="60"/>
        <v>0</v>
      </c>
      <c r="K51" s="193">
        <f>SUM(K47:K50)</f>
        <v>0</v>
      </c>
      <c r="L51" s="195">
        <f>SUM(L46:L50)</f>
        <v>2</v>
      </c>
      <c r="M51" s="196">
        <f t="shared" si="60"/>
        <v>1</v>
      </c>
      <c r="N51" s="195">
        <f>SUM(N46:N50)</f>
        <v>1</v>
      </c>
      <c r="O51" s="197">
        <f t="shared" si="60"/>
        <v>0</v>
      </c>
      <c r="P51" s="198">
        <f t="shared" si="60"/>
        <v>0</v>
      </c>
      <c r="Q51" s="197">
        <f t="shared" si="60"/>
        <v>0</v>
      </c>
    </row>
    <row r="52" spans="1:17" x14ac:dyDescent="0.25">
      <c r="A52" s="277" t="s">
        <v>14</v>
      </c>
      <c r="B52" s="262" t="s">
        <v>16</v>
      </c>
      <c r="C52" s="259">
        <f>D52+E52</f>
        <v>0</v>
      </c>
      <c r="D52" s="260">
        <f>G52+J52+M52+P52</f>
        <v>0</v>
      </c>
      <c r="E52" s="259">
        <f>H52+K52+N52+Q52</f>
        <v>0</v>
      </c>
      <c r="F52" s="142">
        <f t="shared" ref="F52:F56" si="61">G52+H52</f>
        <v>0</v>
      </c>
      <c r="G52" s="148"/>
      <c r="H52" s="142"/>
      <c r="I52" s="160">
        <f t="shared" ref="I52:I56" si="62">J52+K52</f>
        <v>0</v>
      </c>
      <c r="J52" s="154"/>
      <c r="K52" s="154"/>
      <c r="L52" s="162">
        <f t="shared" ref="L52" si="63">M52+N52</f>
        <v>0</v>
      </c>
      <c r="M52" s="172"/>
      <c r="N52" s="166"/>
      <c r="O52" s="179">
        <f t="shared" ref="O52" si="64">P52+Q52</f>
        <v>0</v>
      </c>
      <c r="P52" s="188"/>
      <c r="Q52" s="183"/>
    </row>
    <row r="53" spans="1:17" x14ac:dyDescent="0.25">
      <c r="A53" s="275"/>
      <c r="B53" s="254" t="s">
        <v>17</v>
      </c>
      <c r="C53" s="213">
        <f t="shared" ref="C53:C56" si="65">D53+E53</f>
        <v>16</v>
      </c>
      <c r="D53" s="134">
        <f t="shared" ref="D53:E56" si="66">G53+J53+M53+P53</f>
        <v>14</v>
      </c>
      <c r="E53" s="213">
        <f t="shared" si="66"/>
        <v>2</v>
      </c>
      <c r="F53" s="140">
        <f t="shared" si="61"/>
        <v>0</v>
      </c>
      <c r="G53" s="146"/>
      <c r="H53" s="140"/>
      <c r="I53" s="158">
        <f t="shared" si="62"/>
        <v>6</v>
      </c>
      <c r="J53" s="152">
        <v>5</v>
      </c>
      <c r="K53" s="152">
        <v>1</v>
      </c>
      <c r="L53" s="163">
        <f>M53+N53</f>
        <v>10</v>
      </c>
      <c r="M53" s="170">
        <v>9</v>
      </c>
      <c r="N53" s="164">
        <v>1</v>
      </c>
      <c r="O53" s="180">
        <f>P53+Q53</f>
        <v>0</v>
      </c>
      <c r="P53" s="187"/>
      <c r="Q53" s="181"/>
    </row>
    <row r="54" spans="1:17" x14ac:dyDescent="0.25">
      <c r="A54" s="275"/>
      <c r="B54" s="254" t="s">
        <v>24</v>
      </c>
      <c r="C54" s="213">
        <f t="shared" si="65"/>
        <v>6</v>
      </c>
      <c r="D54" s="134">
        <f t="shared" si="66"/>
        <v>5</v>
      </c>
      <c r="E54" s="213">
        <f t="shared" si="66"/>
        <v>1</v>
      </c>
      <c r="F54" s="140">
        <f t="shared" si="61"/>
        <v>2</v>
      </c>
      <c r="G54" s="146">
        <v>2</v>
      </c>
      <c r="H54" s="140"/>
      <c r="I54" s="158">
        <f t="shared" si="62"/>
        <v>3</v>
      </c>
      <c r="J54" s="152">
        <v>2</v>
      </c>
      <c r="K54" s="152">
        <v>1</v>
      </c>
      <c r="L54" s="163">
        <f t="shared" ref="L54:L56" si="67">M54+N54</f>
        <v>0</v>
      </c>
      <c r="M54" s="170"/>
      <c r="N54" s="164"/>
      <c r="O54" s="180">
        <f t="shared" ref="O54:O56" si="68">P54+Q54</f>
        <v>1</v>
      </c>
      <c r="P54" s="187">
        <v>1</v>
      </c>
      <c r="Q54" s="181"/>
    </row>
    <row r="55" spans="1:17" x14ac:dyDescent="0.25">
      <c r="A55" s="275"/>
      <c r="B55" s="254" t="s">
        <v>22</v>
      </c>
      <c r="C55" s="216">
        <f t="shared" si="65"/>
        <v>4</v>
      </c>
      <c r="D55" s="134">
        <f t="shared" si="66"/>
        <v>2</v>
      </c>
      <c r="E55" s="213">
        <f t="shared" si="66"/>
        <v>2</v>
      </c>
      <c r="F55" s="140">
        <f t="shared" si="61"/>
        <v>0</v>
      </c>
      <c r="G55" s="146"/>
      <c r="H55" s="140"/>
      <c r="I55" s="158">
        <f t="shared" si="62"/>
        <v>3</v>
      </c>
      <c r="J55" s="152">
        <v>1</v>
      </c>
      <c r="K55" s="152">
        <v>2</v>
      </c>
      <c r="L55" s="163">
        <f t="shared" si="67"/>
        <v>1</v>
      </c>
      <c r="M55" s="170">
        <v>1</v>
      </c>
      <c r="N55" s="164"/>
      <c r="O55" s="180">
        <f t="shared" si="68"/>
        <v>0</v>
      </c>
      <c r="P55" s="187"/>
      <c r="Q55" s="181"/>
    </row>
    <row r="56" spans="1:17" x14ac:dyDescent="0.25">
      <c r="A56" s="275"/>
      <c r="B56" s="254" t="s">
        <v>20</v>
      </c>
      <c r="C56" s="216">
        <f t="shared" si="65"/>
        <v>0</v>
      </c>
      <c r="D56" s="134">
        <f t="shared" si="66"/>
        <v>0</v>
      </c>
      <c r="E56" s="213">
        <f t="shared" si="66"/>
        <v>0</v>
      </c>
      <c r="F56" s="140">
        <f t="shared" si="61"/>
        <v>0</v>
      </c>
      <c r="G56" s="146"/>
      <c r="H56" s="140"/>
      <c r="I56" s="158">
        <f t="shared" si="62"/>
        <v>0</v>
      </c>
      <c r="J56" s="152"/>
      <c r="K56" s="152"/>
      <c r="L56" s="163">
        <f t="shared" si="67"/>
        <v>0</v>
      </c>
      <c r="M56" s="170"/>
      <c r="N56" s="164"/>
      <c r="O56" s="180">
        <f t="shared" si="68"/>
        <v>0</v>
      </c>
      <c r="P56" s="187"/>
      <c r="Q56" s="181"/>
    </row>
    <row r="57" spans="1:17" ht="16.5" thickBot="1" x14ac:dyDescent="0.3">
      <c r="A57" s="276"/>
      <c r="B57" s="255" t="s">
        <v>21</v>
      </c>
      <c r="C57" s="240">
        <f>SUM(C52:C56)</f>
        <v>26</v>
      </c>
      <c r="D57" s="199">
        <f t="shared" ref="D57:Q57" si="69">SUM(D52:D56)</f>
        <v>21</v>
      </c>
      <c r="E57" s="240">
        <f t="shared" si="69"/>
        <v>5</v>
      </c>
      <c r="F57" s="191">
        <f t="shared" si="69"/>
        <v>2</v>
      </c>
      <c r="G57" s="192">
        <f t="shared" si="69"/>
        <v>2</v>
      </c>
      <c r="H57" s="191">
        <f t="shared" si="69"/>
        <v>0</v>
      </c>
      <c r="I57" s="194">
        <f t="shared" si="69"/>
        <v>12</v>
      </c>
      <c r="J57" s="193">
        <f t="shared" si="69"/>
        <v>8</v>
      </c>
      <c r="K57" s="193">
        <f t="shared" si="69"/>
        <v>4</v>
      </c>
      <c r="L57" s="195">
        <f t="shared" si="69"/>
        <v>11</v>
      </c>
      <c r="M57" s="196">
        <f t="shared" si="69"/>
        <v>10</v>
      </c>
      <c r="N57" s="195">
        <f t="shared" si="69"/>
        <v>1</v>
      </c>
      <c r="O57" s="197">
        <f t="shared" si="69"/>
        <v>1</v>
      </c>
      <c r="P57" s="198">
        <f t="shared" si="69"/>
        <v>1</v>
      </c>
      <c r="Q57" s="197">
        <f t="shared" si="69"/>
        <v>0</v>
      </c>
    </row>
    <row r="58" spans="1:17" x14ac:dyDescent="0.25">
      <c r="A58" s="274" t="s">
        <v>27</v>
      </c>
      <c r="B58" s="257" t="s">
        <v>16</v>
      </c>
      <c r="C58" s="212">
        <f>D58+E58</f>
        <v>11</v>
      </c>
      <c r="D58" s="209">
        <f>G58+J58+M58+P58</f>
        <v>7</v>
      </c>
      <c r="E58" s="212">
        <f>H58+K58+N58+Q58</f>
        <v>4</v>
      </c>
      <c r="F58" s="223">
        <f t="shared" ref="F58:F62" si="70">G58+H58</f>
        <v>0</v>
      </c>
      <c r="G58" s="221"/>
      <c r="H58" s="223"/>
      <c r="I58" s="228">
        <f t="shared" ref="I58:I62" si="71">J58+K58</f>
        <v>0</v>
      </c>
      <c r="J58" s="226"/>
      <c r="K58" s="226"/>
      <c r="L58" s="229">
        <f t="shared" ref="L58" si="72">M58+N58</f>
        <v>7</v>
      </c>
      <c r="M58" s="233">
        <v>3</v>
      </c>
      <c r="N58" s="231">
        <v>4</v>
      </c>
      <c r="O58" s="236">
        <f t="shared" ref="O58" si="73">P58+Q58</f>
        <v>4</v>
      </c>
      <c r="P58" s="250">
        <v>4</v>
      </c>
      <c r="Q58" s="238"/>
    </row>
    <row r="59" spans="1:17" x14ac:dyDescent="0.25">
      <c r="A59" s="275"/>
      <c r="B59" s="254" t="s">
        <v>17</v>
      </c>
      <c r="C59" s="213">
        <f t="shared" ref="C59:C62" si="74">D59+E59</f>
        <v>49</v>
      </c>
      <c r="D59" s="134">
        <f t="shared" ref="D59:E62" si="75">G59+J59+M59+P59</f>
        <v>42</v>
      </c>
      <c r="E59" s="213">
        <f t="shared" si="75"/>
        <v>7</v>
      </c>
      <c r="F59" s="140">
        <f t="shared" si="70"/>
        <v>2</v>
      </c>
      <c r="G59" s="146">
        <v>2</v>
      </c>
      <c r="H59" s="140"/>
      <c r="I59" s="158">
        <f t="shared" si="71"/>
        <v>14</v>
      </c>
      <c r="J59" s="152">
        <v>13</v>
      </c>
      <c r="K59" s="152">
        <v>1</v>
      </c>
      <c r="L59" s="163">
        <f>M59+N59</f>
        <v>27</v>
      </c>
      <c r="M59" s="170">
        <v>21</v>
      </c>
      <c r="N59" s="164">
        <v>6</v>
      </c>
      <c r="O59" s="180">
        <f>P59+Q59</f>
        <v>6</v>
      </c>
      <c r="P59" s="187">
        <v>6</v>
      </c>
      <c r="Q59" s="181"/>
    </row>
    <row r="60" spans="1:17" x14ac:dyDescent="0.25">
      <c r="A60" s="275"/>
      <c r="B60" s="254" t="s">
        <v>24</v>
      </c>
      <c r="C60" s="213">
        <f t="shared" si="74"/>
        <v>21</v>
      </c>
      <c r="D60" s="134">
        <f t="shared" si="75"/>
        <v>17</v>
      </c>
      <c r="E60" s="213">
        <f t="shared" si="75"/>
        <v>4</v>
      </c>
      <c r="F60" s="140">
        <f t="shared" si="70"/>
        <v>2</v>
      </c>
      <c r="G60" s="146">
        <v>2</v>
      </c>
      <c r="H60" s="140"/>
      <c r="I60" s="158">
        <f t="shared" si="71"/>
        <v>8</v>
      </c>
      <c r="J60" s="152">
        <v>7</v>
      </c>
      <c r="K60" s="152">
        <v>1</v>
      </c>
      <c r="L60" s="163">
        <f t="shared" ref="L60:L62" si="76">M60+N60</f>
        <v>6</v>
      </c>
      <c r="M60" s="170">
        <v>3</v>
      </c>
      <c r="N60" s="164">
        <v>3</v>
      </c>
      <c r="O60" s="180">
        <f t="shared" ref="O60:O62" si="77">P60+Q60</f>
        <v>5</v>
      </c>
      <c r="P60" s="187">
        <v>5</v>
      </c>
      <c r="Q60" s="181"/>
    </row>
    <row r="61" spans="1:17" x14ac:dyDescent="0.25">
      <c r="A61" s="275"/>
      <c r="B61" s="254" t="s">
        <v>22</v>
      </c>
      <c r="C61" s="216">
        <f t="shared" si="74"/>
        <v>10</v>
      </c>
      <c r="D61" s="134">
        <f t="shared" si="75"/>
        <v>8</v>
      </c>
      <c r="E61" s="213">
        <f t="shared" si="75"/>
        <v>2</v>
      </c>
      <c r="F61" s="140">
        <f t="shared" si="70"/>
        <v>0</v>
      </c>
      <c r="G61" s="146"/>
      <c r="H61" s="140"/>
      <c r="I61" s="158">
        <f t="shared" si="71"/>
        <v>7</v>
      </c>
      <c r="J61" s="152">
        <v>5</v>
      </c>
      <c r="K61" s="152">
        <v>2</v>
      </c>
      <c r="L61" s="163">
        <f t="shared" si="76"/>
        <v>3</v>
      </c>
      <c r="M61" s="170">
        <v>3</v>
      </c>
      <c r="N61" s="164"/>
      <c r="O61" s="180">
        <f t="shared" si="77"/>
        <v>0</v>
      </c>
      <c r="P61" s="187"/>
      <c r="Q61" s="181"/>
    </row>
    <row r="62" spans="1:17" x14ac:dyDescent="0.25">
      <c r="A62" s="275"/>
      <c r="B62" s="254" t="s">
        <v>20</v>
      </c>
      <c r="C62" s="216">
        <f t="shared" si="74"/>
        <v>0</v>
      </c>
      <c r="D62" s="134">
        <f t="shared" si="75"/>
        <v>0</v>
      </c>
      <c r="E62" s="213">
        <f t="shared" si="75"/>
        <v>0</v>
      </c>
      <c r="F62" s="140">
        <f t="shared" si="70"/>
        <v>0</v>
      </c>
      <c r="G62" s="146"/>
      <c r="H62" s="140"/>
      <c r="I62" s="158">
        <f t="shared" si="71"/>
        <v>0</v>
      </c>
      <c r="J62" s="152"/>
      <c r="K62" s="152"/>
      <c r="L62" s="163">
        <f t="shared" si="76"/>
        <v>0</v>
      </c>
      <c r="M62" s="170"/>
      <c r="N62" s="164"/>
      <c r="O62" s="180">
        <f t="shared" si="77"/>
        <v>0</v>
      </c>
      <c r="P62" s="187"/>
      <c r="Q62" s="181"/>
    </row>
    <row r="63" spans="1:17" ht="16.5" thickBot="1" x14ac:dyDescent="0.3">
      <c r="A63" s="276"/>
      <c r="B63" s="255" t="s">
        <v>21</v>
      </c>
      <c r="C63" s="240">
        <f>SUM(C58:C62)</f>
        <v>91</v>
      </c>
      <c r="D63" s="199">
        <f t="shared" ref="D63:Q63" si="78">SUM(D58:D62)</f>
        <v>74</v>
      </c>
      <c r="E63" s="240">
        <f t="shared" si="78"/>
        <v>17</v>
      </c>
      <c r="F63" s="191">
        <f t="shared" si="78"/>
        <v>4</v>
      </c>
      <c r="G63" s="192">
        <f t="shared" si="78"/>
        <v>4</v>
      </c>
      <c r="H63" s="191">
        <f t="shared" si="78"/>
        <v>0</v>
      </c>
      <c r="I63" s="194">
        <f t="shared" si="78"/>
        <v>29</v>
      </c>
      <c r="J63" s="193">
        <f t="shared" si="78"/>
        <v>25</v>
      </c>
      <c r="K63" s="193">
        <f t="shared" si="78"/>
        <v>4</v>
      </c>
      <c r="L63" s="195">
        <f t="shared" si="78"/>
        <v>43</v>
      </c>
      <c r="M63" s="196">
        <f t="shared" si="78"/>
        <v>30</v>
      </c>
      <c r="N63" s="195">
        <f t="shared" si="78"/>
        <v>13</v>
      </c>
      <c r="O63" s="197">
        <f t="shared" si="78"/>
        <v>15</v>
      </c>
      <c r="P63" s="198">
        <f t="shared" si="78"/>
        <v>15</v>
      </c>
      <c r="Q63" s="197">
        <f t="shared" si="78"/>
        <v>0</v>
      </c>
    </row>
    <row r="64" spans="1:17" x14ac:dyDescent="0.25">
      <c r="A64" s="281" t="s">
        <v>42</v>
      </c>
      <c r="B64" s="282"/>
      <c r="C64" s="282"/>
      <c r="D64" s="282"/>
      <c r="E64" s="282"/>
      <c r="F64" s="282"/>
      <c r="G64" s="282"/>
      <c r="H64" s="282"/>
      <c r="I64" s="282"/>
      <c r="J64" s="282"/>
      <c r="K64" s="282"/>
      <c r="L64" s="282"/>
      <c r="M64" s="282"/>
      <c r="N64" s="282"/>
      <c r="O64" s="282"/>
      <c r="P64" s="282"/>
      <c r="Q64" s="282"/>
    </row>
    <row r="65" spans="1:17" ht="16.5" thickBot="1" x14ac:dyDescent="0.3">
      <c r="A65" s="273"/>
      <c r="B65" s="273"/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</row>
    <row r="66" spans="1:17" ht="48" thickBot="1" x14ac:dyDescent="0.3">
      <c r="A66" s="3" t="s">
        <v>12</v>
      </c>
      <c r="B66" s="4" t="s">
        <v>23</v>
      </c>
      <c r="C66" s="27" t="s">
        <v>33</v>
      </c>
      <c r="D66" s="28" t="s">
        <v>34</v>
      </c>
      <c r="E66" s="29" t="s">
        <v>35</v>
      </c>
      <c r="F66" s="31" t="s">
        <v>36</v>
      </c>
      <c r="G66" s="32" t="s">
        <v>34</v>
      </c>
      <c r="H66" s="33" t="s">
        <v>35</v>
      </c>
      <c r="I66" s="8" t="s">
        <v>37</v>
      </c>
      <c r="J66" s="9" t="s">
        <v>34</v>
      </c>
      <c r="K66" s="9" t="s">
        <v>35</v>
      </c>
      <c r="L66" s="12" t="s">
        <v>38</v>
      </c>
      <c r="M66" s="13" t="s">
        <v>34</v>
      </c>
      <c r="N66" s="14" t="s">
        <v>35</v>
      </c>
      <c r="O66" s="61" t="s">
        <v>39</v>
      </c>
      <c r="P66" s="20" t="s">
        <v>34</v>
      </c>
      <c r="Q66" s="21" t="s">
        <v>35</v>
      </c>
    </row>
    <row r="67" spans="1:17" x14ac:dyDescent="0.25">
      <c r="A67" s="284" t="s">
        <v>0</v>
      </c>
      <c r="B67" s="47" t="s">
        <v>16</v>
      </c>
      <c r="C67" s="48">
        <v>101</v>
      </c>
      <c r="D67" s="49">
        <v>84</v>
      </c>
      <c r="E67" s="89">
        <v>17</v>
      </c>
      <c r="F67" s="57" t="s">
        <v>8</v>
      </c>
      <c r="G67" s="50" t="s">
        <v>8</v>
      </c>
      <c r="H67" s="58" t="s">
        <v>8</v>
      </c>
      <c r="I67" s="90">
        <v>1</v>
      </c>
      <c r="J67" s="51">
        <v>1</v>
      </c>
      <c r="K67" s="51" t="s">
        <v>8</v>
      </c>
      <c r="L67" s="52">
        <v>5</v>
      </c>
      <c r="M67" s="53">
        <v>3</v>
      </c>
      <c r="N67" s="54">
        <v>2</v>
      </c>
      <c r="O67" s="62">
        <v>95</v>
      </c>
      <c r="P67" s="55">
        <v>80</v>
      </c>
      <c r="Q67" s="56">
        <v>15</v>
      </c>
    </row>
    <row r="68" spans="1:17" x14ac:dyDescent="0.25">
      <c r="A68" s="285"/>
      <c r="B68" s="39" t="s">
        <v>17</v>
      </c>
      <c r="C68" s="77">
        <v>264</v>
      </c>
      <c r="D68" s="75">
        <v>110</v>
      </c>
      <c r="E68" s="91">
        <v>154</v>
      </c>
      <c r="F68" s="92">
        <v>1</v>
      </c>
      <c r="G68" s="40">
        <v>1</v>
      </c>
      <c r="H68" s="59" t="s">
        <v>8</v>
      </c>
      <c r="I68" s="93">
        <v>9</v>
      </c>
      <c r="J68" s="41">
        <v>5</v>
      </c>
      <c r="K68" s="41">
        <v>4</v>
      </c>
      <c r="L68" s="80">
        <v>20</v>
      </c>
      <c r="M68" s="42">
        <v>3</v>
      </c>
      <c r="N68" s="43">
        <v>17</v>
      </c>
      <c r="O68" s="81">
        <v>234</v>
      </c>
      <c r="P68" s="44">
        <v>101</v>
      </c>
      <c r="Q68" s="45">
        <v>133</v>
      </c>
    </row>
    <row r="69" spans="1:17" x14ac:dyDescent="0.25">
      <c r="A69" s="285"/>
      <c r="B69" s="39" t="s">
        <v>24</v>
      </c>
      <c r="C69" s="77">
        <v>160</v>
      </c>
      <c r="D69" s="75">
        <v>53</v>
      </c>
      <c r="E69" s="91">
        <v>107</v>
      </c>
      <c r="F69" s="92">
        <v>2</v>
      </c>
      <c r="G69" s="40">
        <v>2</v>
      </c>
      <c r="H69" s="59" t="s">
        <v>8</v>
      </c>
      <c r="I69" s="93">
        <v>9</v>
      </c>
      <c r="J69" s="41">
        <v>7</v>
      </c>
      <c r="K69" s="41">
        <v>2</v>
      </c>
      <c r="L69" s="80">
        <v>18</v>
      </c>
      <c r="M69" s="42">
        <v>4</v>
      </c>
      <c r="N69" s="43">
        <v>14</v>
      </c>
      <c r="O69" s="81">
        <v>131</v>
      </c>
      <c r="P69" s="44">
        <v>40</v>
      </c>
      <c r="Q69" s="45">
        <v>91</v>
      </c>
    </row>
    <row r="70" spans="1:17" x14ac:dyDescent="0.25">
      <c r="A70" s="285"/>
      <c r="B70" s="5" t="s">
        <v>22</v>
      </c>
      <c r="C70" s="82">
        <v>27</v>
      </c>
      <c r="D70" s="74">
        <v>17</v>
      </c>
      <c r="E70" s="94">
        <v>10</v>
      </c>
      <c r="F70" s="86" t="s">
        <v>8</v>
      </c>
      <c r="G70" s="36" t="s">
        <v>8</v>
      </c>
      <c r="H70" s="37" t="s">
        <v>8</v>
      </c>
      <c r="I70" s="95">
        <v>4</v>
      </c>
      <c r="J70" s="11">
        <v>2</v>
      </c>
      <c r="K70" s="11">
        <v>2</v>
      </c>
      <c r="L70" s="96">
        <v>4</v>
      </c>
      <c r="M70" s="18">
        <v>1</v>
      </c>
      <c r="N70" s="19">
        <v>3</v>
      </c>
      <c r="O70" s="97">
        <v>20</v>
      </c>
      <c r="P70" s="24">
        <v>15</v>
      </c>
      <c r="Q70" s="25">
        <v>5</v>
      </c>
    </row>
    <row r="71" spans="1:17" x14ac:dyDescent="0.25">
      <c r="A71" s="285"/>
      <c r="B71" s="5" t="s">
        <v>20</v>
      </c>
      <c r="C71" s="82">
        <v>25</v>
      </c>
      <c r="D71" s="74">
        <v>15</v>
      </c>
      <c r="E71" s="94">
        <v>10</v>
      </c>
      <c r="F71" s="86" t="s">
        <v>8</v>
      </c>
      <c r="G71" s="36" t="s">
        <v>8</v>
      </c>
      <c r="H71" s="37" t="s">
        <v>8</v>
      </c>
      <c r="I71" s="95">
        <v>4</v>
      </c>
      <c r="J71" s="11">
        <v>2</v>
      </c>
      <c r="K71" s="11">
        <v>2</v>
      </c>
      <c r="L71" s="96">
        <v>3</v>
      </c>
      <c r="M71" s="18">
        <v>1</v>
      </c>
      <c r="N71" s="19">
        <v>2</v>
      </c>
      <c r="O71" s="97">
        <v>17</v>
      </c>
      <c r="P71" s="24">
        <v>11</v>
      </c>
      <c r="Q71" s="25">
        <v>6</v>
      </c>
    </row>
    <row r="72" spans="1:17" ht="16.5" thickBot="1" x14ac:dyDescent="0.3">
      <c r="A72" s="286"/>
      <c r="B72" s="7" t="s">
        <v>21</v>
      </c>
      <c r="C72" s="107">
        <v>577</v>
      </c>
      <c r="D72" s="108">
        <v>279</v>
      </c>
      <c r="E72" s="263">
        <v>298</v>
      </c>
      <c r="F72" s="110">
        <v>3</v>
      </c>
      <c r="G72" s="111">
        <v>3</v>
      </c>
      <c r="H72" s="112" t="s">
        <v>8</v>
      </c>
      <c r="I72" s="244">
        <v>27</v>
      </c>
      <c r="J72" s="114">
        <v>17</v>
      </c>
      <c r="K72" s="114">
        <v>10</v>
      </c>
      <c r="L72" s="115">
        <v>50</v>
      </c>
      <c r="M72" s="116">
        <v>12</v>
      </c>
      <c r="N72" s="117">
        <v>38</v>
      </c>
      <c r="O72" s="118">
        <v>497</v>
      </c>
      <c r="P72" s="119">
        <v>247</v>
      </c>
      <c r="Q72" s="120">
        <v>250</v>
      </c>
    </row>
    <row r="73" spans="1:17" x14ac:dyDescent="0.25">
      <c r="A73" s="284" t="s">
        <v>1</v>
      </c>
      <c r="B73" s="6" t="s">
        <v>16</v>
      </c>
      <c r="C73" s="98">
        <v>102</v>
      </c>
      <c r="D73" s="30">
        <v>89</v>
      </c>
      <c r="E73" s="99">
        <v>13</v>
      </c>
      <c r="F73" s="100" t="s">
        <v>8</v>
      </c>
      <c r="G73" s="101" t="s">
        <v>8</v>
      </c>
      <c r="H73" s="102" t="s">
        <v>8</v>
      </c>
      <c r="I73" s="103">
        <v>1</v>
      </c>
      <c r="J73" s="10">
        <v>1</v>
      </c>
      <c r="K73" s="10" t="s">
        <v>8</v>
      </c>
      <c r="L73" s="15">
        <v>4</v>
      </c>
      <c r="M73" s="16">
        <v>2</v>
      </c>
      <c r="N73" s="17">
        <v>2</v>
      </c>
      <c r="O73" s="63">
        <v>97</v>
      </c>
      <c r="P73" s="22">
        <v>86</v>
      </c>
      <c r="Q73" s="23">
        <v>11</v>
      </c>
    </row>
    <row r="74" spans="1:17" x14ac:dyDescent="0.25">
      <c r="A74" s="285"/>
      <c r="B74" s="5" t="s">
        <v>17</v>
      </c>
      <c r="C74" s="82">
        <v>273</v>
      </c>
      <c r="D74" s="74">
        <v>113</v>
      </c>
      <c r="E74" s="94">
        <v>160</v>
      </c>
      <c r="F74" s="104" t="s">
        <v>8</v>
      </c>
      <c r="G74" s="105" t="s">
        <v>8</v>
      </c>
      <c r="H74" s="106" t="s">
        <v>8</v>
      </c>
      <c r="I74" s="95">
        <v>11</v>
      </c>
      <c r="J74" s="11">
        <v>5</v>
      </c>
      <c r="K74" s="11">
        <v>6</v>
      </c>
      <c r="L74" s="96">
        <v>23</v>
      </c>
      <c r="M74" s="18">
        <v>5</v>
      </c>
      <c r="N74" s="19">
        <v>18</v>
      </c>
      <c r="O74" s="97">
        <v>239</v>
      </c>
      <c r="P74" s="24">
        <v>103</v>
      </c>
      <c r="Q74" s="25">
        <v>136</v>
      </c>
    </row>
    <row r="75" spans="1:17" x14ac:dyDescent="0.25">
      <c r="A75" s="285"/>
      <c r="B75" s="5" t="s">
        <v>24</v>
      </c>
      <c r="C75" s="82">
        <v>160</v>
      </c>
      <c r="D75" s="74">
        <v>53</v>
      </c>
      <c r="E75" s="94">
        <v>107</v>
      </c>
      <c r="F75" s="86">
        <v>2</v>
      </c>
      <c r="G75" s="36">
        <v>2</v>
      </c>
      <c r="H75" s="37" t="s">
        <v>8</v>
      </c>
      <c r="I75" s="95">
        <v>7</v>
      </c>
      <c r="J75" s="11">
        <v>7</v>
      </c>
      <c r="K75" s="11" t="s">
        <v>8</v>
      </c>
      <c r="L75" s="96">
        <v>20</v>
      </c>
      <c r="M75" s="18">
        <v>3</v>
      </c>
      <c r="N75" s="19">
        <v>17</v>
      </c>
      <c r="O75" s="97">
        <v>131</v>
      </c>
      <c r="P75" s="24">
        <v>41</v>
      </c>
      <c r="Q75" s="25">
        <v>90</v>
      </c>
    </row>
    <row r="76" spans="1:17" x14ac:dyDescent="0.25">
      <c r="A76" s="285"/>
      <c r="B76" s="5" t="s">
        <v>22</v>
      </c>
      <c r="C76" s="82">
        <v>30</v>
      </c>
      <c r="D76" s="74">
        <v>22</v>
      </c>
      <c r="E76" s="94">
        <v>8</v>
      </c>
      <c r="F76" s="86" t="s">
        <v>8</v>
      </c>
      <c r="G76" s="36" t="s">
        <v>8</v>
      </c>
      <c r="H76" s="37" t="s">
        <v>8</v>
      </c>
      <c r="I76" s="95">
        <v>4</v>
      </c>
      <c r="J76" s="11">
        <v>4</v>
      </c>
      <c r="K76" s="11" t="s">
        <v>8</v>
      </c>
      <c r="L76" s="96">
        <v>2</v>
      </c>
      <c r="M76" s="18">
        <v>1</v>
      </c>
      <c r="N76" s="19">
        <v>1</v>
      </c>
      <c r="O76" s="97">
        <v>24</v>
      </c>
      <c r="P76" s="24">
        <v>17</v>
      </c>
      <c r="Q76" s="25">
        <v>7</v>
      </c>
    </row>
    <row r="77" spans="1:17" x14ac:dyDescent="0.25">
      <c r="A77" s="285"/>
      <c r="B77" s="5" t="s">
        <v>20</v>
      </c>
      <c r="C77" s="82">
        <v>28</v>
      </c>
      <c r="D77" s="74">
        <v>17</v>
      </c>
      <c r="E77" s="94">
        <v>11</v>
      </c>
      <c r="F77" s="86" t="s">
        <v>8</v>
      </c>
      <c r="G77" s="36" t="s">
        <v>8</v>
      </c>
      <c r="H77" s="37" t="s">
        <v>8</v>
      </c>
      <c r="I77" s="95">
        <v>5</v>
      </c>
      <c r="J77" s="11">
        <v>2</v>
      </c>
      <c r="K77" s="11">
        <v>3</v>
      </c>
      <c r="L77" s="96">
        <v>5</v>
      </c>
      <c r="M77" s="18">
        <v>2</v>
      </c>
      <c r="N77" s="19">
        <v>3</v>
      </c>
      <c r="O77" s="97">
        <v>18</v>
      </c>
      <c r="P77" s="24">
        <v>13</v>
      </c>
      <c r="Q77" s="25">
        <v>5</v>
      </c>
    </row>
    <row r="78" spans="1:17" ht="16.5" thickBot="1" x14ac:dyDescent="0.3">
      <c r="A78" s="286"/>
      <c r="B78" s="7" t="s">
        <v>21</v>
      </c>
      <c r="C78" s="107">
        <v>593</v>
      </c>
      <c r="D78" s="108">
        <v>294</v>
      </c>
      <c r="E78" s="263">
        <v>299</v>
      </c>
      <c r="F78" s="264">
        <v>2</v>
      </c>
      <c r="G78" s="265">
        <v>2</v>
      </c>
      <c r="H78" s="266" t="s">
        <v>8</v>
      </c>
      <c r="I78" s="244">
        <v>28</v>
      </c>
      <c r="J78" s="114">
        <v>19</v>
      </c>
      <c r="K78" s="114">
        <v>9</v>
      </c>
      <c r="L78" s="115">
        <v>54</v>
      </c>
      <c r="M78" s="116">
        <v>13</v>
      </c>
      <c r="N78" s="117">
        <v>41</v>
      </c>
      <c r="O78" s="118">
        <v>509</v>
      </c>
      <c r="P78" s="119">
        <v>260</v>
      </c>
      <c r="Q78" s="120">
        <v>249</v>
      </c>
    </row>
    <row r="79" spans="1:17" x14ac:dyDescent="0.25">
      <c r="A79" s="284" t="s">
        <v>28</v>
      </c>
      <c r="B79" s="6" t="s">
        <v>16</v>
      </c>
      <c r="C79" s="98">
        <v>115</v>
      </c>
      <c r="D79" s="30">
        <v>102</v>
      </c>
      <c r="E79" s="99">
        <v>13</v>
      </c>
      <c r="F79" s="84" t="s">
        <v>8</v>
      </c>
      <c r="G79" s="34" t="s">
        <v>8</v>
      </c>
      <c r="H79" s="35" t="s">
        <v>8</v>
      </c>
      <c r="I79" s="103">
        <v>1</v>
      </c>
      <c r="J79" s="10">
        <v>1</v>
      </c>
      <c r="K79" s="10" t="s">
        <v>8</v>
      </c>
      <c r="L79" s="15">
        <v>8</v>
      </c>
      <c r="M79" s="16">
        <v>6</v>
      </c>
      <c r="N79" s="17">
        <v>2</v>
      </c>
      <c r="O79" s="63">
        <v>106</v>
      </c>
      <c r="P79" s="22">
        <v>95</v>
      </c>
      <c r="Q79" s="23">
        <v>11</v>
      </c>
    </row>
    <row r="80" spans="1:17" x14ac:dyDescent="0.25">
      <c r="A80" s="285"/>
      <c r="B80" s="5" t="s">
        <v>17</v>
      </c>
      <c r="C80" s="82">
        <v>276</v>
      </c>
      <c r="D80" s="74">
        <v>120</v>
      </c>
      <c r="E80" s="94">
        <v>156</v>
      </c>
      <c r="F80" s="86" t="s">
        <v>8</v>
      </c>
      <c r="G80" s="36" t="s">
        <v>8</v>
      </c>
      <c r="H80" s="37" t="s">
        <v>8</v>
      </c>
      <c r="I80" s="95">
        <v>8</v>
      </c>
      <c r="J80" s="11">
        <v>3</v>
      </c>
      <c r="K80" s="11">
        <v>5</v>
      </c>
      <c r="L80" s="96">
        <v>27</v>
      </c>
      <c r="M80" s="18">
        <v>5</v>
      </c>
      <c r="N80" s="19">
        <v>22</v>
      </c>
      <c r="O80" s="97">
        <v>241</v>
      </c>
      <c r="P80" s="24">
        <v>112</v>
      </c>
      <c r="Q80" s="25">
        <v>129</v>
      </c>
    </row>
    <row r="81" spans="1:17" x14ac:dyDescent="0.25">
      <c r="A81" s="285"/>
      <c r="B81" s="5" t="s">
        <v>24</v>
      </c>
      <c r="C81" s="82">
        <v>171</v>
      </c>
      <c r="D81" s="74">
        <v>57</v>
      </c>
      <c r="E81" s="94">
        <v>114</v>
      </c>
      <c r="F81" s="86">
        <v>2</v>
      </c>
      <c r="G81" s="36">
        <v>2</v>
      </c>
      <c r="H81" s="37" t="s">
        <v>8</v>
      </c>
      <c r="I81" s="95">
        <v>12</v>
      </c>
      <c r="J81" s="11">
        <v>11</v>
      </c>
      <c r="K81" s="11">
        <v>1</v>
      </c>
      <c r="L81" s="96">
        <v>17</v>
      </c>
      <c r="M81" s="18">
        <v>2</v>
      </c>
      <c r="N81" s="19">
        <v>15</v>
      </c>
      <c r="O81" s="97">
        <v>140</v>
      </c>
      <c r="P81" s="24">
        <v>42</v>
      </c>
      <c r="Q81" s="25">
        <v>98</v>
      </c>
    </row>
    <row r="82" spans="1:17" x14ac:dyDescent="0.25">
      <c r="A82" s="285"/>
      <c r="B82" s="5" t="s">
        <v>22</v>
      </c>
      <c r="C82" s="82">
        <v>35</v>
      </c>
      <c r="D82" s="74">
        <v>21</v>
      </c>
      <c r="E82" s="94">
        <v>14</v>
      </c>
      <c r="F82" s="100">
        <v>1</v>
      </c>
      <c r="G82" s="101">
        <v>1</v>
      </c>
      <c r="H82" s="102" t="s">
        <v>8</v>
      </c>
      <c r="I82" s="95">
        <v>2</v>
      </c>
      <c r="J82" s="11">
        <v>2</v>
      </c>
      <c r="K82" s="11" t="s">
        <v>8</v>
      </c>
      <c r="L82" s="96">
        <v>6</v>
      </c>
      <c r="M82" s="18">
        <v>2</v>
      </c>
      <c r="N82" s="19">
        <v>4</v>
      </c>
      <c r="O82" s="97">
        <v>26</v>
      </c>
      <c r="P82" s="24">
        <v>16</v>
      </c>
      <c r="Q82" s="25">
        <v>10</v>
      </c>
    </row>
    <row r="83" spans="1:17" x14ac:dyDescent="0.25">
      <c r="A83" s="285"/>
      <c r="B83" s="5" t="s">
        <v>20</v>
      </c>
      <c r="C83" s="82">
        <v>35</v>
      </c>
      <c r="D83" s="74">
        <v>25</v>
      </c>
      <c r="E83" s="94">
        <v>10</v>
      </c>
      <c r="F83" s="86" t="s">
        <v>8</v>
      </c>
      <c r="G83" s="36" t="s">
        <v>8</v>
      </c>
      <c r="H83" s="37" t="s">
        <v>8</v>
      </c>
      <c r="I83" s="95">
        <v>6</v>
      </c>
      <c r="J83" s="11">
        <v>4</v>
      </c>
      <c r="K83" s="11">
        <v>2</v>
      </c>
      <c r="L83" s="96">
        <v>7</v>
      </c>
      <c r="M83" s="18">
        <v>2</v>
      </c>
      <c r="N83" s="19">
        <v>5</v>
      </c>
      <c r="O83" s="97">
        <v>22</v>
      </c>
      <c r="P83" s="24">
        <v>19</v>
      </c>
      <c r="Q83" s="25">
        <v>3</v>
      </c>
    </row>
    <row r="84" spans="1:17" ht="16.5" thickBot="1" x14ac:dyDescent="0.3">
      <c r="A84" s="286"/>
      <c r="B84" s="7" t="s">
        <v>21</v>
      </c>
      <c r="C84" s="107">
        <v>632</v>
      </c>
      <c r="D84" s="108">
        <v>325</v>
      </c>
      <c r="E84" s="263">
        <v>307</v>
      </c>
      <c r="F84" s="110">
        <v>3</v>
      </c>
      <c r="G84" s="111">
        <v>3</v>
      </c>
      <c r="H84" s="112" t="s">
        <v>8</v>
      </c>
      <c r="I84" s="244">
        <v>29</v>
      </c>
      <c r="J84" s="114">
        <v>21</v>
      </c>
      <c r="K84" s="114">
        <v>8</v>
      </c>
      <c r="L84" s="115">
        <v>65</v>
      </c>
      <c r="M84" s="116">
        <v>17</v>
      </c>
      <c r="N84" s="117">
        <v>48</v>
      </c>
      <c r="O84" s="118">
        <v>535</v>
      </c>
      <c r="P84" s="119">
        <v>284</v>
      </c>
      <c r="Q84" s="120">
        <v>251</v>
      </c>
    </row>
    <row r="85" spans="1:17" x14ac:dyDescent="0.25">
      <c r="A85" s="287" t="s">
        <v>43</v>
      </c>
      <c r="B85" s="288"/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</row>
    <row r="86" spans="1:17" ht="16.5" thickBot="1" x14ac:dyDescent="0.3">
      <c r="A86" s="273"/>
      <c r="B86" s="27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</row>
    <row r="87" spans="1:17" ht="48" thickBot="1" x14ac:dyDescent="0.3">
      <c r="A87" s="3" t="s">
        <v>12</v>
      </c>
      <c r="B87" s="4" t="s">
        <v>23</v>
      </c>
      <c r="C87" s="27" t="s">
        <v>33</v>
      </c>
      <c r="D87" s="28" t="s">
        <v>34</v>
      </c>
      <c r="E87" s="29" t="s">
        <v>35</v>
      </c>
      <c r="F87" s="31" t="s">
        <v>36</v>
      </c>
      <c r="G87" s="32" t="s">
        <v>34</v>
      </c>
      <c r="H87" s="33" t="s">
        <v>35</v>
      </c>
      <c r="I87" s="8" t="s">
        <v>37</v>
      </c>
      <c r="J87" s="9" t="s">
        <v>34</v>
      </c>
      <c r="K87" s="9" t="s">
        <v>35</v>
      </c>
      <c r="L87" s="12" t="s">
        <v>38</v>
      </c>
      <c r="M87" s="13" t="s">
        <v>34</v>
      </c>
      <c r="N87" s="14" t="s">
        <v>35</v>
      </c>
      <c r="O87" s="61" t="s">
        <v>39</v>
      </c>
      <c r="P87" s="20" t="s">
        <v>34</v>
      </c>
      <c r="Q87" s="21" t="s">
        <v>35</v>
      </c>
    </row>
    <row r="88" spans="1:17" x14ac:dyDescent="0.25">
      <c r="A88" s="284" t="s">
        <v>29</v>
      </c>
      <c r="B88" s="47" t="s">
        <v>16</v>
      </c>
      <c r="C88" s="48">
        <v>226</v>
      </c>
      <c r="D88" s="49">
        <v>185</v>
      </c>
      <c r="E88" s="76">
        <v>41</v>
      </c>
      <c r="F88" s="57">
        <f t="shared" ref="F88:F91" si="79">G88+H88</f>
        <v>0</v>
      </c>
      <c r="G88" s="50">
        <v>0</v>
      </c>
      <c r="H88" s="58">
        <v>0</v>
      </c>
      <c r="I88" s="60">
        <v>1</v>
      </c>
      <c r="J88" s="51">
        <v>0</v>
      </c>
      <c r="K88" s="51">
        <v>1</v>
      </c>
      <c r="L88" s="52">
        <v>77</v>
      </c>
      <c r="M88" s="53">
        <v>53</v>
      </c>
      <c r="N88" s="54">
        <v>24</v>
      </c>
      <c r="O88" s="62">
        <v>148</v>
      </c>
      <c r="P88" s="55">
        <v>102</v>
      </c>
      <c r="Q88" s="56">
        <v>46</v>
      </c>
    </row>
    <row r="89" spans="1:17" x14ac:dyDescent="0.25">
      <c r="A89" s="285"/>
      <c r="B89" s="39" t="s">
        <v>17</v>
      </c>
      <c r="C89" s="77">
        <v>748</v>
      </c>
      <c r="D89" s="75">
        <v>655</v>
      </c>
      <c r="E89" s="78">
        <v>93</v>
      </c>
      <c r="F89" s="92">
        <v>1</v>
      </c>
      <c r="G89" s="40">
        <v>1</v>
      </c>
      <c r="H89" s="59">
        <v>0</v>
      </c>
      <c r="I89" s="79">
        <v>61</v>
      </c>
      <c r="J89" s="41">
        <v>42</v>
      </c>
      <c r="K89" s="41">
        <v>19</v>
      </c>
      <c r="L89" s="80">
        <v>316</v>
      </c>
      <c r="M89" s="42">
        <v>218</v>
      </c>
      <c r="N89" s="43">
        <v>98</v>
      </c>
      <c r="O89" s="81">
        <v>370</v>
      </c>
      <c r="P89" s="44">
        <v>255</v>
      </c>
      <c r="Q89" s="45">
        <v>115</v>
      </c>
    </row>
    <row r="90" spans="1:17" x14ac:dyDescent="0.25">
      <c r="A90" s="285"/>
      <c r="B90" s="39" t="s">
        <v>24</v>
      </c>
      <c r="C90" s="77">
        <v>470</v>
      </c>
      <c r="D90" s="75">
        <v>396</v>
      </c>
      <c r="E90" s="78">
        <v>74</v>
      </c>
      <c r="F90" s="92">
        <v>2</v>
      </c>
      <c r="G90" s="40">
        <v>2</v>
      </c>
      <c r="H90" s="59">
        <v>0</v>
      </c>
      <c r="I90" s="79">
        <v>56</v>
      </c>
      <c r="J90" s="41">
        <v>39</v>
      </c>
      <c r="K90" s="41">
        <v>17</v>
      </c>
      <c r="L90" s="80">
        <v>158</v>
      </c>
      <c r="M90" s="42">
        <v>109</v>
      </c>
      <c r="N90" s="43">
        <v>49</v>
      </c>
      <c r="O90" s="81">
        <v>254</v>
      </c>
      <c r="P90" s="44">
        <v>175</v>
      </c>
      <c r="Q90" s="45">
        <v>79</v>
      </c>
    </row>
    <row r="91" spans="1:17" x14ac:dyDescent="0.25">
      <c r="A91" s="285"/>
      <c r="B91" s="5" t="s">
        <v>22</v>
      </c>
      <c r="C91" s="82">
        <v>170</v>
      </c>
      <c r="D91" s="74">
        <v>111</v>
      </c>
      <c r="E91" s="121">
        <v>59</v>
      </c>
      <c r="F91" s="86">
        <f t="shared" si="79"/>
        <v>1</v>
      </c>
      <c r="G91" s="36">
        <v>1</v>
      </c>
      <c r="H91" s="37">
        <v>0</v>
      </c>
      <c r="I91" s="83">
        <v>28</v>
      </c>
      <c r="J91" s="11">
        <v>21</v>
      </c>
      <c r="K91" s="11">
        <v>7</v>
      </c>
      <c r="L91" s="96">
        <v>63</v>
      </c>
      <c r="M91" s="18">
        <v>44</v>
      </c>
      <c r="N91" s="19">
        <v>19</v>
      </c>
      <c r="O91" s="97">
        <v>79</v>
      </c>
      <c r="P91" s="24">
        <v>55</v>
      </c>
      <c r="Q91" s="25">
        <v>24</v>
      </c>
    </row>
    <row r="92" spans="1:17" x14ac:dyDescent="0.25">
      <c r="A92" s="285"/>
      <c r="B92" s="5" t="s">
        <v>20</v>
      </c>
      <c r="C92" s="82">
        <v>165</v>
      </c>
      <c r="D92" s="74">
        <v>131</v>
      </c>
      <c r="E92" s="121">
        <v>34</v>
      </c>
      <c r="F92" s="86">
        <v>1</v>
      </c>
      <c r="G92" s="36">
        <v>1</v>
      </c>
      <c r="H92" s="37">
        <v>0</v>
      </c>
      <c r="I92" s="83">
        <v>31</v>
      </c>
      <c r="J92" s="11">
        <v>22</v>
      </c>
      <c r="K92" s="11">
        <v>9</v>
      </c>
      <c r="L92" s="96">
        <v>73</v>
      </c>
      <c r="M92" s="18">
        <v>51</v>
      </c>
      <c r="N92" s="19">
        <v>22</v>
      </c>
      <c r="O92" s="97">
        <v>60</v>
      </c>
      <c r="P92" s="24">
        <v>41</v>
      </c>
      <c r="Q92" s="25">
        <v>19</v>
      </c>
    </row>
    <row r="93" spans="1:17" ht="16.5" thickBot="1" x14ac:dyDescent="0.3">
      <c r="A93" s="286"/>
      <c r="B93" s="7" t="s">
        <v>21</v>
      </c>
      <c r="C93" s="107">
        <f>SUM(C88:C92)</f>
        <v>1779</v>
      </c>
      <c r="D93" s="108">
        <f>SUM(D88:D92)</f>
        <v>1478</v>
      </c>
      <c r="E93" s="109">
        <f>SUM(E88:E92)</f>
        <v>301</v>
      </c>
      <c r="F93" s="110">
        <v>4</v>
      </c>
      <c r="G93" s="111">
        <v>4</v>
      </c>
      <c r="H93" s="112">
        <f t="shared" ref="H93" si="80">SUM(H88:H92)</f>
        <v>0</v>
      </c>
      <c r="I93" s="113">
        <v>177</v>
      </c>
      <c r="J93" s="114">
        <f t="shared" ref="J93:Q93" si="81">SUM(J88:J92)</f>
        <v>124</v>
      </c>
      <c r="K93" s="114">
        <v>53</v>
      </c>
      <c r="L93" s="115">
        <f>SUM(L88:L92)</f>
        <v>687</v>
      </c>
      <c r="M93" s="116">
        <f t="shared" si="81"/>
        <v>475</v>
      </c>
      <c r="N93" s="117">
        <f>SUM(N88:N92)</f>
        <v>212</v>
      </c>
      <c r="O93" s="118">
        <f t="shared" si="81"/>
        <v>911</v>
      </c>
      <c r="P93" s="119">
        <f t="shared" si="81"/>
        <v>628</v>
      </c>
      <c r="Q93" s="120">
        <f t="shared" si="81"/>
        <v>283</v>
      </c>
    </row>
    <row r="94" spans="1:17" x14ac:dyDescent="0.25">
      <c r="A94" s="284" t="s">
        <v>14</v>
      </c>
      <c r="B94" s="6" t="s">
        <v>16</v>
      </c>
      <c r="C94" s="98">
        <v>217</v>
      </c>
      <c r="D94" s="30">
        <v>185</v>
      </c>
      <c r="E94" s="122">
        <v>32</v>
      </c>
      <c r="F94" s="84">
        <f t="shared" ref="F94" si="82">G94+H94</f>
        <v>0</v>
      </c>
      <c r="G94" s="34">
        <v>0</v>
      </c>
      <c r="H94" s="35">
        <v>0</v>
      </c>
      <c r="I94" s="85">
        <v>0</v>
      </c>
      <c r="J94" s="10">
        <v>0</v>
      </c>
      <c r="K94" s="10">
        <v>0</v>
      </c>
      <c r="L94" s="15">
        <v>60</v>
      </c>
      <c r="M94" s="16">
        <v>42</v>
      </c>
      <c r="N94" s="17">
        <v>18</v>
      </c>
      <c r="O94" s="63">
        <v>157</v>
      </c>
      <c r="P94" s="22">
        <v>110</v>
      </c>
      <c r="Q94" s="23">
        <v>47</v>
      </c>
    </row>
    <row r="95" spans="1:17" x14ac:dyDescent="0.25">
      <c r="A95" s="285"/>
      <c r="B95" s="5" t="s">
        <v>17</v>
      </c>
      <c r="C95" s="82">
        <v>745</v>
      </c>
      <c r="D95" s="74">
        <v>539</v>
      </c>
      <c r="E95" s="121">
        <v>206</v>
      </c>
      <c r="F95" s="86">
        <v>0</v>
      </c>
      <c r="G95" s="36">
        <v>0</v>
      </c>
      <c r="H95" s="37">
        <v>0</v>
      </c>
      <c r="I95" s="83">
        <v>55</v>
      </c>
      <c r="J95" s="11">
        <v>39</v>
      </c>
      <c r="K95" s="11">
        <v>16</v>
      </c>
      <c r="L95" s="96">
        <v>319</v>
      </c>
      <c r="M95" s="18">
        <v>223</v>
      </c>
      <c r="N95" s="19">
        <v>96</v>
      </c>
      <c r="O95" s="97">
        <v>371</v>
      </c>
      <c r="P95" s="24">
        <v>259</v>
      </c>
      <c r="Q95" s="25">
        <v>112</v>
      </c>
    </row>
    <row r="96" spans="1:17" x14ac:dyDescent="0.25">
      <c r="A96" s="285"/>
      <c r="B96" s="5" t="s">
        <v>24</v>
      </c>
      <c r="C96" s="82">
        <v>459</v>
      </c>
      <c r="D96" s="74">
        <v>268</v>
      </c>
      <c r="E96" s="121">
        <v>191</v>
      </c>
      <c r="F96" s="86">
        <v>1</v>
      </c>
      <c r="G96" s="36">
        <v>1</v>
      </c>
      <c r="H96" s="37">
        <v>0</v>
      </c>
      <c r="I96" s="83">
        <v>54</v>
      </c>
      <c r="J96" s="11">
        <v>38</v>
      </c>
      <c r="K96" s="11">
        <v>16</v>
      </c>
      <c r="L96" s="96">
        <v>161</v>
      </c>
      <c r="M96" s="18">
        <v>113</v>
      </c>
      <c r="N96" s="19">
        <v>48</v>
      </c>
      <c r="O96" s="97">
        <v>243</v>
      </c>
      <c r="P96" s="24">
        <v>170</v>
      </c>
      <c r="Q96" s="25">
        <v>73</v>
      </c>
    </row>
    <row r="97" spans="1:17" x14ac:dyDescent="0.25">
      <c r="A97" s="285"/>
      <c r="B97" s="5" t="s">
        <v>22</v>
      </c>
      <c r="C97" s="82">
        <v>188</v>
      </c>
      <c r="D97" s="74">
        <v>126</v>
      </c>
      <c r="E97" s="121">
        <v>62</v>
      </c>
      <c r="F97" s="86">
        <v>0</v>
      </c>
      <c r="G97" s="36">
        <v>0</v>
      </c>
      <c r="H97" s="37">
        <v>0</v>
      </c>
      <c r="I97" s="83">
        <v>20</v>
      </c>
      <c r="J97" s="11">
        <v>14</v>
      </c>
      <c r="K97" s="11">
        <v>6</v>
      </c>
      <c r="L97" s="96">
        <v>70</v>
      </c>
      <c r="M97" s="18">
        <v>49</v>
      </c>
      <c r="N97" s="19">
        <v>21</v>
      </c>
      <c r="O97" s="97">
        <v>98</v>
      </c>
      <c r="P97" s="24">
        <v>69</v>
      </c>
      <c r="Q97" s="25">
        <v>29</v>
      </c>
    </row>
    <row r="98" spans="1:17" x14ac:dyDescent="0.25">
      <c r="A98" s="285"/>
      <c r="B98" s="5" t="s">
        <v>20</v>
      </c>
      <c r="C98" s="82">
        <v>182</v>
      </c>
      <c r="D98" s="74">
        <v>143</v>
      </c>
      <c r="E98" s="121">
        <v>39</v>
      </c>
      <c r="F98" s="86">
        <v>3</v>
      </c>
      <c r="G98" s="36">
        <v>3</v>
      </c>
      <c r="H98" s="37">
        <v>0</v>
      </c>
      <c r="I98" s="83">
        <v>36</v>
      </c>
      <c r="J98" s="11">
        <v>25</v>
      </c>
      <c r="K98" s="11">
        <v>11</v>
      </c>
      <c r="L98" s="96">
        <v>72</v>
      </c>
      <c r="M98" s="18">
        <v>50</v>
      </c>
      <c r="N98" s="19">
        <v>22</v>
      </c>
      <c r="O98" s="97">
        <v>71</v>
      </c>
      <c r="P98" s="24">
        <v>50</v>
      </c>
      <c r="Q98" s="25">
        <v>21</v>
      </c>
    </row>
    <row r="99" spans="1:17" ht="16.5" thickBot="1" x14ac:dyDescent="0.3">
      <c r="A99" s="286"/>
      <c r="B99" s="7" t="s">
        <v>21</v>
      </c>
      <c r="C99" s="107">
        <v>1791</v>
      </c>
      <c r="D99" s="108">
        <v>1261</v>
      </c>
      <c r="E99" s="109">
        <v>530</v>
      </c>
      <c r="F99" s="110">
        <v>4</v>
      </c>
      <c r="G99" s="111">
        <v>4</v>
      </c>
      <c r="H99" s="112">
        <f t="shared" ref="H99" si="83">SUM(H94:H98)</f>
        <v>0</v>
      </c>
      <c r="I99" s="113">
        <v>165</v>
      </c>
      <c r="J99" s="114">
        <v>116</v>
      </c>
      <c r="K99" s="114">
        <v>49</v>
      </c>
      <c r="L99" s="115">
        <v>682</v>
      </c>
      <c r="M99" s="116">
        <v>477</v>
      </c>
      <c r="N99" s="117">
        <v>205</v>
      </c>
      <c r="O99" s="118">
        <v>940</v>
      </c>
      <c r="P99" s="119">
        <v>658</v>
      </c>
      <c r="Q99" s="120">
        <v>282</v>
      </c>
    </row>
    <row r="100" spans="1:17" x14ac:dyDescent="0.25">
      <c r="A100" s="284" t="s">
        <v>30</v>
      </c>
      <c r="B100" s="6" t="s">
        <v>16</v>
      </c>
      <c r="C100" s="98">
        <v>194</v>
      </c>
      <c r="D100" s="30">
        <v>138</v>
      </c>
      <c r="E100" s="122">
        <v>56</v>
      </c>
      <c r="F100" s="84">
        <v>0</v>
      </c>
      <c r="G100" s="34">
        <v>0</v>
      </c>
      <c r="H100" s="35">
        <v>0</v>
      </c>
      <c r="I100" s="85">
        <v>1</v>
      </c>
      <c r="J100" s="10">
        <v>1</v>
      </c>
      <c r="K100" s="10">
        <v>0</v>
      </c>
      <c r="L100" s="15">
        <v>30</v>
      </c>
      <c r="M100" s="16">
        <v>21</v>
      </c>
      <c r="N100" s="17">
        <v>9</v>
      </c>
      <c r="O100" s="63">
        <v>163</v>
      </c>
      <c r="P100" s="22">
        <v>116</v>
      </c>
      <c r="Q100" s="23">
        <v>47</v>
      </c>
    </row>
    <row r="101" spans="1:17" x14ac:dyDescent="0.25">
      <c r="A101" s="285"/>
      <c r="B101" s="5" t="s">
        <v>17</v>
      </c>
      <c r="C101" s="82">
        <v>651</v>
      </c>
      <c r="D101" s="74">
        <v>462</v>
      </c>
      <c r="E101" s="121">
        <v>189</v>
      </c>
      <c r="F101" s="86">
        <v>0</v>
      </c>
      <c r="G101" s="36">
        <v>0</v>
      </c>
      <c r="H101" s="37">
        <v>0</v>
      </c>
      <c r="I101" s="83">
        <v>69</v>
      </c>
      <c r="J101" s="11">
        <v>50</v>
      </c>
      <c r="K101" s="11">
        <v>19</v>
      </c>
      <c r="L101" s="96">
        <v>160</v>
      </c>
      <c r="M101" s="18">
        <v>114</v>
      </c>
      <c r="N101" s="19">
        <v>46</v>
      </c>
      <c r="O101" s="97">
        <v>422</v>
      </c>
      <c r="P101" s="24">
        <v>300</v>
      </c>
      <c r="Q101" s="25">
        <v>122</v>
      </c>
    </row>
    <row r="102" spans="1:17" x14ac:dyDescent="0.25">
      <c r="A102" s="285"/>
      <c r="B102" s="5" t="s">
        <v>24</v>
      </c>
      <c r="C102" s="82">
        <v>529</v>
      </c>
      <c r="D102" s="74">
        <v>376</v>
      </c>
      <c r="E102" s="121">
        <v>153</v>
      </c>
      <c r="F102" s="86">
        <v>2</v>
      </c>
      <c r="G102" s="36">
        <v>2</v>
      </c>
      <c r="H102" s="37">
        <v>0</v>
      </c>
      <c r="I102" s="83">
        <v>57</v>
      </c>
      <c r="J102" s="11">
        <v>40</v>
      </c>
      <c r="K102" s="11">
        <v>17</v>
      </c>
      <c r="L102" s="96">
        <v>88</v>
      </c>
      <c r="M102" s="18">
        <v>62</v>
      </c>
      <c r="N102" s="19">
        <v>26</v>
      </c>
      <c r="O102" s="97">
        <v>382</v>
      </c>
      <c r="P102" s="24">
        <v>271</v>
      </c>
      <c r="Q102" s="25">
        <v>111</v>
      </c>
    </row>
    <row r="103" spans="1:17" x14ac:dyDescent="0.25">
      <c r="A103" s="285"/>
      <c r="B103" s="5" t="s">
        <v>22</v>
      </c>
      <c r="C103" s="82">
        <v>183</v>
      </c>
      <c r="D103" s="74">
        <v>130</v>
      </c>
      <c r="E103" s="121">
        <v>53</v>
      </c>
      <c r="F103" s="86">
        <v>1</v>
      </c>
      <c r="G103" s="36">
        <v>1</v>
      </c>
      <c r="H103" s="37">
        <v>0</v>
      </c>
      <c r="I103" s="83">
        <v>21</v>
      </c>
      <c r="J103" s="11">
        <v>15</v>
      </c>
      <c r="K103" s="11">
        <v>6</v>
      </c>
      <c r="L103" s="96">
        <v>23</v>
      </c>
      <c r="M103" s="18">
        <v>16</v>
      </c>
      <c r="N103" s="19">
        <v>7</v>
      </c>
      <c r="O103" s="97">
        <v>138</v>
      </c>
      <c r="P103" s="24">
        <v>98</v>
      </c>
      <c r="Q103" s="25">
        <v>40</v>
      </c>
    </row>
    <row r="104" spans="1:17" x14ac:dyDescent="0.25">
      <c r="A104" s="285"/>
      <c r="B104" s="5" t="s">
        <v>20</v>
      </c>
      <c r="C104" s="82">
        <v>165</v>
      </c>
      <c r="D104" s="74">
        <v>117</v>
      </c>
      <c r="E104" s="121">
        <v>48</v>
      </c>
      <c r="F104" s="86">
        <v>1</v>
      </c>
      <c r="G104" s="36">
        <v>1</v>
      </c>
      <c r="H104" s="37">
        <v>0</v>
      </c>
      <c r="I104" s="83">
        <v>29</v>
      </c>
      <c r="J104" s="11">
        <v>21</v>
      </c>
      <c r="K104" s="11">
        <v>8</v>
      </c>
      <c r="L104" s="96">
        <v>33</v>
      </c>
      <c r="M104" s="18">
        <v>24</v>
      </c>
      <c r="N104" s="19">
        <v>9</v>
      </c>
      <c r="O104" s="97">
        <v>102</v>
      </c>
      <c r="P104" s="24">
        <v>72</v>
      </c>
      <c r="Q104" s="25">
        <v>30</v>
      </c>
    </row>
    <row r="105" spans="1:17" ht="16.5" thickBot="1" x14ac:dyDescent="0.3">
      <c r="A105" s="286"/>
      <c r="B105" s="7" t="s">
        <v>21</v>
      </c>
      <c r="C105" s="107">
        <f>SUM(C100:C104)</f>
        <v>1722</v>
      </c>
      <c r="D105" s="108">
        <f t="shared" ref="D105:F105" si="84">SUM(D100:D104)</f>
        <v>1223</v>
      </c>
      <c r="E105" s="109">
        <f t="shared" si="84"/>
        <v>499</v>
      </c>
      <c r="F105" s="110">
        <f t="shared" si="84"/>
        <v>4</v>
      </c>
      <c r="G105" s="111">
        <v>4</v>
      </c>
      <c r="H105" s="112">
        <f t="shared" ref="H105:Q105" si="85">SUM(H100:H104)</f>
        <v>0</v>
      </c>
      <c r="I105" s="113">
        <f t="shared" si="85"/>
        <v>177</v>
      </c>
      <c r="J105" s="114">
        <f t="shared" si="85"/>
        <v>127</v>
      </c>
      <c r="K105" s="114">
        <f t="shared" si="85"/>
        <v>50</v>
      </c>
      <c r="L105" s="115">
        <f t="shared" si="85"/>
        <v>334</v>
      </c>
      <c r="M105" s="116">
        <f t="shared" si="85"/>
        <v>237</v>
      </c>
      <c r="N105" s="117">
        <f t="shared" si="85"/>
        <v>97</v>
      </c>
      <c r="O105" s="118">
        <f t="shared" si="85"/>
        <v>1207</v>
      </c>
      <c r="P105" s="119">
        <f t="shared" si="85"/>
        <v>857</v>
      </c>
      <c r="Q105" s="120">
        <f t="shared" si="85"/>
        <v>350</v>
      </c>
    </row>
    <row r="106" spans="1:17" x14ac:dyDescent="0.25">
      <c r="A106" s="287" t="s">
        <v>44</v>
      </c>
      <c r="B106" s="288"/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</row>
    <row r="107" spans="1:17" ht="16.5" thickBot="1" x14ac:dyDescent="0.3">
      <c r="A107" s="273"/>
      <c r="B107" s="273"/>
      <c r="C107" s="273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</row>
    <row r="108" spans="1:17" ht="48" thickBot="1" x14ac:dyDescent="0.3">
      <c r="A108" s="3" t="s">
        <v>12</v>
      </c>
      <c r="B108" s="4" t="s">
        <v>23</v>
      </c>
      <c r="C108" s="27" t="s">
        <v>33</v>
      </c>
      <c r="D108" s="28" t="s">
        <v>34</v>
      </c>
      <c r="E108" s="29" t="s">
        <v>35</v>
      </c>
      <c r="F108" s="31" t="s">
        <v>36</v>
      </c>
      <c r="G108" s="32" t="s">
        <v>34</v>
      </c>
      <c r="H108" s="33" t="s">
        <v>35</v>
      </c>
      <c r="I108" s="8" t="s">
        <v>37</v>
      </c>
      <c r="J108" s="9" t="s">
        <v>34</v>
      </c>
      <c r="K108" s="9" t="s">
        <v>35</v>
      </c>
      <c r="L108" s="12" t="s">
        <v>38</v>
      </c>
      <c r="M108" s="13" t="s">
        <v>34</v>
      </c>
      <c r="N108" s="14" t="s">
        <v>35</v>
      </c>
      <c r="O108" s="61" t="s">
        <v>39</v>
      </c>
      <c r="P108" s="20" t="s">
        <v>34</v>
      </c>
      <c r="Q108" s="21" t="s">
        <v>35</v>
      </c>
    </row>
    <row r="109" spans="1:17" x14ac:dyDescent="0.25">
      <c r="A109" s="284" t="s">
        <v>26</v>
      </c>
      <c r="B109" s="47" t="s">
        <v>16</v>
      </c>
      <c r="C109" s="48">
        <f>D109+E109</f>
        <v>28</v>
      </c>
      <c r="D109" s="49">
        <v>21</v>
      </c>
      <c r="E109" s="76">
        <v>7</v>
      </c>
      <c r="F109" s="57">
        <f t="shared" ref="F109:F113" si="86">G109+H109</f>
        <v>0</v>
      </c>
      <c r="G109" s="50">
        <v>0</v>
      </c>
      <c r="H109" s="58">
        <v>0</v>
      </c>
      <c r="I109" s="60">
        <f t="shared" ref="I109:I113" si="87">J109+K109</f>
        <v>4</v>
      </c>
      <c r="J109" s="51">
        <v>4</v>
      </c>
      <c r="K109" s="51">
        <v>0</v>
      </c>
      <c r="L109" s="52">
        <v>23</v>
      </c>
      <c r="M109" s="53">
        <v>16</v>
      </c>
      <c r="N109" s="54">
        <v>7</v>
      </c>
      <c r="O109" s="62">
        <v>1</v>
      </c>
      <c r="P109" s="55">
        <v>1</v>
      </c>
      <c r="Q109" s="56">
        <v>0</v>
      </c>
    </row>
    <row r="110" spans="1:17" x14ac:dyDescent="0.25">
      <c r="A110" s="285"/>
      <c r="B110" s="39" t="s">
        <v>17</v>
      </c>
      <c r="C110" s="77">
        <f t="shared" ref="C110:C113" si="88">D110+E110</f>
        <v>83</v>
      </c>
      <c r="D110" s="75">
        <v>60</v>
      </c>
      <c r="E110" s="78">
        <v>23</v>
      </c>
      <c r="F110" s="92">
        <f t="shared" si="86"/>
        <v>3</v>
      </c>
      <c r="G110" s="40">
        <v>3</v>
      </c>
      <c r="H110" s="59">
        <v>0</v>
      </c>
      <c r="I110" s="79">
        <f t="shared" si="87"/>
        <v>8</v>
      </c>
      <c r="J110" s="41">
        <v>5</v>
      </c>
      <c r="K110" s="41">
        <v>3</v>
      </c>
      <c r="L110" s="80">
        <v>68</v>
      </c>
      <c r="M110" s="42">
        <v>51</v>
      </c>
      <c r="N110" s="43">
        <v>17</v>
      </c>
      <c r="O110" s="81">
        <v>4</v>
      </c>
      <c r="P110" s="44">
        <v>1</v>
      </c>
      <c r="Q110" s="45">
        <v>3</v>
      </c>
    </row>
    <row r="111" spans="1:17" x14ac:dyDescent="0.25">
      <c r="A111" s="285"/>
      <c r="B111" s="39" t="s">
        <v>24</v>
      </c>
      <c r="C111" s="77">
        <f t="shared" si="88"/>
        <v>48</v>
      </c>
      <c r="D111" s="75">
        <v>33</v>
      </c>
      <c r="E111" s="78">
        <v>15</v>
      </c>
      <c r="F111" s="92">
        <f t="shared" si="86"/>
        <v>2</v>
      </c>
      <c r="G111" s="40">
        <v>2</v>
      </c>
      <c r="H111" s="59">
        <v>0</v>
      </c>
      <c r="I111" s="79">
        <f t="shared" si="87"/>
        <v>10</v>
      </c>
      <c r="J111" s="41">
        <v>6</v>
      </c>
      <c r="K111" s="41">
        <v>4</v>
      </c>
      <c r="L111" s="80">
        <v>32</v>
      </c>
      <c r="M111" s="42">
        <v>24</v>
      </c>
      <c r="N111" s="43">
        <v>8</v>
      </c>
      <c r="O111" s="81">
        <v>4</v>
      </c>
      <c r="P111" s="44">
        <v>3</v>
      </c>
      <c r="Q111" s="45">
        <v>1</v>
      </c>
    </row>
    <row r="112" spans="1:17" x14ac:dyDescent="0.25">
      <c r="A112" s="285"/>
      <c r="B112" s="5" t="s">
        <v>22</v>
      </c>
      <c r="C112" s="82">
        <f t="shared" si="88"/>
        <v>22</v>
      </c>
      <c r="D112" s="74">
        <v>18</v>
      </c>
      <c r="E112" s="121">
        <v>4</v>
      </c>
      <c r="F112" s="86">
        <f t="shared" si="86"/>
        <v>1</v>
      </c>
      <c r="G112" s="36">
        <v>1</v>
      </c>
      <c r="H112" s="37">
        <v>0</v>
      </c>
      <c r="I112" s="83">
        <f t="shared" si="87"/>
        <v>5</v>
      </c>
      <c r="J112" s="11">
        <v>4</v>
      </c>
      <c r="K112" s="11">
        <v>1</v>
      </c>
      <c r="L112" s="96">
        <v>14</v>
      </c>
      <c r="M112" s="18">
        <v>12</v>
      </c>
      <c r="N112" s="19">
        <v>2</v>
      </c>
      <c r="O112" s="97">
        <v>2</v>
      </c>
      <c r="P112" s="24">
        <v>1</v>
      </c>
      <c r="Q112" s="25">
        <v>1</v>
      </c>
    </row>
    <row r="113" spans="1:17" x14ac:dyDescent="0.25">
      <c r="A113" s="285"/>
      <c r="B113" s="5" t="s">
        <v>20</v>
      </c>
      <c r="C113" s="82">
        <f t="shared" si="88"/>
        <v>25</v>
      </c>
      <c r="D113" s="74">
        <v>21</v>
      </c>
      <c r="E113" s="121">
        <v>4</v>
      </c>
      <c r="F113" s="86">
        <f t="shared" si="86"/>
        <v>0</v>
      </c>
      <c r="G113" s="36">
        <v>0</v>
      </c>
      <c r="H113" s="37">
        <v>0</v>
      </c>
      <c r="I113" s="83">
        <f t="shared" si="87"/>
        <v>2</v>
      </c>
      <c r="J113" s="11">
        <v>0</v>
      </c>
      <c r="K113" s="11">
        <v>2</v>
      </c>
      <c r="L113" s="96">
        <v>16</v>
      </c>
      <c r="M113" s="18">
        <v>15</v>
      </c>
      <c r="N113" s="19">
        <v>1</v>
      </c>
      <c r="O113" s="97">
        <v>2</v>
      </c>
      <c r="P113" s="24">
        <v>1</v>
      </c>
      <c r="Q113" s="25">
        <v>1</v>
      </c>
    </row>
    <row r="114" spans="1:17" ht="16.5" thickBot="1" x14ac:dyDescent="0.3">
      <c r="A114" s="286"/>
      <c r="B114" s="7" t="s">
        <v>21</v>
      </c>
      <c r="C114" s="107">
        <f>SUM(C109:C113)</f>
        <v>206</v>
      </c>
      <c r="D114" s="108">
        <f>SUM(D109:D113)</f>
        <v>153</v>
      </c>
      <c r="E114" s="109">
        <f>SUM(E109:E113)</f>
        <v>53</v>
      </c>
      <c r="F114" s="110">
        <f>SUM(F109:F113)</f>
        <v>6</v>
      </c>
      <c r="G114" s="111">
        <f t="shared" ref="G114:Q114" si="89">SUM(G109:G113)</f>
        <v>6</v>
      </c>
      <c r="H114" s="112">
        <f t="shared" si="89"/>
        <v>0</v>
      </c>
      <c r="I114" s="113">
        <f t="shared" si="89"/>
        <v>29</v>
      </c>
      <c r="J114" s="114">
        <f t="shared" si="89"/>
        <v>19</v>
      </c>
      <c r="K114" s="114">
        <f>SUM(K110:K113)</f>
        <v>10</v>
      </c>
      <c r="L114" s="115">
        <f>SUM(L109:L113)</f>
        <v>153</v>
      </c>
      <c r="M114" s="116">
        <f t="shared" si="89"/>
        <v>118</v>
      </c>
      <c r="N114" s="117">
        <f>SUM(N109:N113)</f>
        <v>35</v>
      </c>
      <c r="O114" s="118">
        <f t="shared" si="89"/>
        <v>13</v>
      </c>
      <c r="P114" s="119">
        <f t="shared" si="89"/>
        <v>7</v>
      </c>
      <c r="Q114" s="120">
        <f t="shared" si="89"/>
        <v>6</v>
      </c>
    </row>
    <row r="115" spans="1:17" x14ac:dyDescent="0.25">
      <c r="A115" s="284" t="s">
        <v>14</v>
      </c>
      <c r="B115" s="6" t="s">
        <v>16</v>
      </c>
      <c r="C115" s="98">
        <f t="shared" ref="C115:C119" si="90">D115+E115</f>
        <v>78</v>
      </c>
      <c r="D115" s="30">
        <v>51</v>
      </c>
      <c r="E115" s="122">
        <v>27</v>
      </c>
      <c r="F115" s="84">
        <f t="shared" ref="F115:F119" si="91">G115+H115</f>
        <v>0</v>
      </c>
      <c r="G115" s="34">
        <v>0</v>
      </c>
      <c r="H115" s="35">
        <v>0</v>
      </c>
      <c r="I115" s="85">
        <f t="shared" ref="I115:I119" si="92">J115+K115</f>
        <v>6</v>
      </c>
      <c r="J115" s="10">
        <v>5</v>
      </c>
      <c r="K115" s="10">
        <v>1</v>
      </c>
      <c r="L115" s="15">
        <v>67</v>
      </c>
      <c r="M115" s="16">
        <v>43</v>
      </c>
      <c r="N115" s="17">
        <v>24</v>
      </c>
      <c r="O115" s="63">
        <v>5</v>
      </c>
      <c r="P115" s="22">
        <v>3</v>
      </c>
      <c r="Q115" s="23">
        <v>2</v>
      </c>
    </row>
    <row r="116" spans="1:17" x14ac:dyDescent="0.25">
      <c r="A116" s="285"/>
      <c r="B116" s="5" t="s">
        <v>17</v>
      </c>
      <c r="C116" s="82">
        <f t="shared" si="90"/>
        <v>139</v>
      </c>
      <c r="D116" s="74">
        <v>96</v>
      </c>
      <c r="E116" s="121">
        <v>43</v>
      </c>
      <c r="F116" s="86">
        <f t="shared" si="91"/>
        <v>3</v>
      </c>
      <c r="G116" s="36">
        <v>3</v>
      </c>
      <c r="H116" s="37">
        <v>0</v>
      </c>
      <c r="I116" s="83">
        <f t="shared" si="92"/>
        <v>11</v>
      </c>
      <c r="J116" s="11">
        <v>7</v>
      </c>
      <c r="K116" s="11">
        <v>4</v>
      </c>
      <c r="L116" s="96">
        <v>114</v>
      </c>
      <c r="M116" s="18">
        <v>81</v>
      </c>
      <c r="N116" s="19">
        <v>33</v>
      </c>
      <c r="O116" s="97">
        <v>11</v>
      </c>
      <c r="P116" s="24">
        <v>5</v>
      </c>
      <c r="Q116" s="25">
        <v>6</v>
      </c>
    </row>
    <row r="117" spans="1:17" x14ac:dyDescent="0.25">
      <c r="A117" s="285"/>
      <c r="B117" s="5" t="s">
        <v>24</v>
      </c>
      <c r="C117" s="82">
        <f t="shared" si="90"/>
        <v>68</v>
      </c>
      <c r="D117" s="74">
        <v>51</v>
      </c>
      <c r="E117" s="121">
        <v>17</v>
      </c>
      <c r="F117" s="86">
        <f t="shared" si="91"/>
        <v>3</v>
      </c>
      <c r="G117" s="36">
        <v>3</v>
      </c>
      <c r="H117" s="37">
        <v>0</v>
      </c>
      <c r="I117" s="83">
        <f t="shared" si="92"/>
        <v>12</v>
      </c>
      <c r="J117" s="11">
        <v>7</v>
      </c>
      <c r="K117" s="11">
        <v>5</v>
      </c>
      <c r="L117" s="96">
        <v>46</v>
      </c>
      <c r="M117" s="18">
        <v>37</v>
      </c>
      <c r="N117" s="19">
        <v>9</v>
      </c>
      <c r="O117" s="97">
        <v>7</v>
      </c>
      <c r="P117" s="24">
        <v>4</v>
      </c>
      <c r="Q117" s="25">
        <v>3</v>
      </c>
    </row>
    <row r="118" spans="1:17" x14ac:dyDescent="0.25">
      <c r="A118" s="285"/>
      <c r="B118" s="5" t="s">
        <v>22</v>
      </c>
      <c r="C118" s="82">
        <f t="shared" si="90"/>
        <v>23</v>
      </c>
      <c r="D118" s="74">
        <v>18</v>
      </c>
      <c r="E118" s="121">
        <v>5</v>
      </c>
      <c r="F118" s="86">
        <f t="shared" si="91"/>
        <v>1</v>
      </c>
      <c r="G118" s="36">
        <v>1</v>
      </c>
      <c r="H118" s="37">
        <v>0</v>
      </c>
      <c r="I118" s="83">
        <f t="shared" si="92"/>
        <v>5</v>
      </c>
      <c r="J118" s="11">
        <v>4</v>
      </c>
      <c r="K118" s="11">
        <v>1</v>
      </c>
      <c r="L118" s="96">
        <v>14</v>
      </c>
      <c r="M118" s="18">
        <v>11</v>
      </c>
      <c r="N118" s="19">
        <v>3</v>
      </c>
      <c r="O118" s="97">
        <v>3</v>
      </c>
      <c r="P118" s="24">
        <v>2</v>
      </c>
      <c r="Q118" s="25">
        <v>1</v>
      </c>
    </row>
    <row r="119" spans="1:17" x14ac:dyDescent="0.25">
      <c r="A119" s="285"/>
      <c r="B119" s="5" t="s">
        <v>20</v>
      </c>
      <c r="C119" s="82">
        <f t="shared" si="90"/>
        <v>31</v>
      </c>
      <c r="D119" s="74">
        <v>25</v>
      </c>
      <c r="E119" s="121">
        <v>6</v>
      </c>
      <c r="F119" s="86">
        <f t="shared" si="91"/>
        <v>0</v>
      </c>
      <c r="G119" s="36">
        <v>0</v>
      </c>
      <c r="H119" s="37">
        <v>0</v>
      </c>
      <c r="I119" s="83">
        <f t="shared" si="92"/>
        <v>7</v>
      </c>
      <c r="J119" s="11">
        <v>5</v>
      </c>
      <c r="K119" s="11">
        <v>2</v>
      </c>
      <c r="L119" s="96">
        <v>17</v>
      </c>
      <c r="M119" s="18">
        <v>15</v>
      </c>
      <c r="N119" s="19">
        <v>2</v>
      </c>
      <c r="O119" s="97">
        <v>7</v>
      </c>
      <c r="P119" s="24">
        <v>5</v>
      </c>
      <c r="Q119" s="25">
        <v>2</v>
      </c>
    </row>
    <row r="120" spans="1:17" ht="16.5" thickBot="1" x14ac:dyDescent="0.3">
      <c r="A120" s="286"/>
      <c r="B120" s="7" t="s">
        <v>21</v>
      </c>
      <c r="C120" s="107">
        <f>SUM(C115:C119)</f>
        <v>339</v>
      </c>
      <c r="D120" s="108">
        <f t="shared" ref="D120:Q120" si="93">SUM(D115:D119)</f>
        <v>241</v>
      </c>
      <c r="E120" s="109">
        <f t="shared" si="93"/>
        <v>98</v>
      </c>
      <c r="F120" s="110">
        <f t="shared" si="93"/>
        <v>7</v>
      </c>
      <c r="G120" s="111">
        <f t="shared" si="93"/>
        <v>7</v>
      </c>
      <c r="H120" s="112">
        <f t="shared" si="93"/>
        <v>0</v>
      </c>
      <c r="I120" s="113">
        <f t="shared" si="93"/>
        <v>41</v>
      </c>
      <c r="J120" s="114">
        <f t="shared" si="93"/>
        <v>28</v>
      </c>
      <c r="K120" s="114">
        <f t="shared" si="93"/>
        <v>13</v>
      </c>
      <c r="L120" s="115">
        <f t="shared" si="93"/>
        <v>258</v>
      </c>
      <c r="M120" s="116">
        <f t="shared" si="93"/>
        <v>187</v>
      </c>
      <c r="N120" s="117">
        <f t="shared" si="93"/>
        <v>71</v>
      </c>
      <c r="O120" s="118">
        <f t="shared" si="93"/>
        <v>33</v>
      </c>
      <c r="P120" s="119">
        <f t="shared" si="93"/>
        <v>19</v>
      </c>
      <c r="Q120" s="120">
        <f t="shared" si="93"/>
        <v>14</v>
      </c>
    </row>
    <row r="121" spans="1:17" x14ac:dyDescent="0.25">
      <c r="A121" s="284" t="s">
        <v>31</v>
      </c>
      <c r="B121" s="6" t="s">
        <v>16</v>
      </c>
      <c r="C121" s="98">
        <f>D121+E121</f>
        <v>70</v>
      </c>
      <c r="D121" s="30">
        <v>46</v>
      </c>
      <c r="E121" s="122">
        <v>24</v>
      </c>
      <c r="F121" s="84">
        <f t="shared" ref="F121:F125" si="94">G121+H121</f>
        <v>1</v>
      </c>
      <c r="G121" s="34">
        <v>1</v>
      </c>
      <c r="H121" s="35">
        <v>0</v>
      </c>
      <c r="I121" s="85">
        <f t="shared" ref="I121:I125" si="95">J121+K121</f>
        <v>5</v>
      </c>
      <c r="J121" s="10">
        <v>4</v>
      </c>
      <c r="K121" s="10">
        <v>1</v>
      </c>
      <c r="L121" s="15">
        <v>55</v>
      </c>
      <c r="M121" s="16">
        <v>35</v>
      </c>
      <c r="N121" s="17">
        <v>20</v>
      </c>
      <c r="O121" s="63">
        <v>9</v>
      </c>
      <c r="P121" s="22">
        <v>6</v>
      </c>
      <c r="Q121" s="23">
        <v>3</v>
      </c>
    </row>
    <row r="122" spans="1:17" x14ac:dyDescent="0.25">
      <c r="A122" s="285"/>
      <c r="B122" s="5" t="s">
        <v>17</v>
      </c>
      <c r="C122" s="82">
        <f t="shared" ref="C122:C125" si="96">D122+E122</f>
        <v>138</v>
      </c>
      <c r="D122" s="74">
        <v>96</v>
      </c>
      <c r="E122" s="121">
        <v>42</v>
      </c>
      <c r="F122" s="86">
        <f t="shared" si="94"/>
        <v>2</v>
      </c>
      <c r="G122" s="36">
        <v>2</v>
      </c>
      <c r="H122" s="37">
        <v>0</v>
      </c>
      <c r="I122" s="83">
        <f t="shared" si="95"/>
        <v>12</v>
      </c>
      <c r="J122" s="11">
        <v>9</v>
      </c>
      <c r="K122" s="11">
        <v>3</v>
      </c>
      <c r="L122" s="96">
        <v>110</v>
      </c>
      <c r="M122" s="18">
        <v>80</v>
      </c>
      <c r="N122" s="19">
        <v>30</v>
      </c>
      <c r="O122" s="97">
        <v>14</v>
      </c>
      <c r="P122" s="24">
        <v>6</v>
      </c>
      <c r="Q122" s="25">
        <v>8</v>
      </c>
    </row>
    <row r="123" spans="1:17" x14ac:dyDescent="0.25">
      <c r="A123" s="285"/>
      <c r="B123" s="5" t="s">
        <v>24</v>
      </c>
      <c r="C123" s="82">
        <f>D123+E123</f>
        <v>70</v>
      </c>
      <c r="D123" s="74">
        <v>45</v>
      </c>
      <c r="E123" s="121">
        <v>25</v>
      </c>
      <c r="F123" s="86">
        <f t="shared" si="94"/>
        <v>3</v>
      </c>
      <c r="G123" s="36">
        <v>3</v>
      </c>
      <c r="H123" s="37">
        <v>0</v>
      </c>
      <c r="I123" s="83">
        <f t="shared" si="95"/>
        <v>11</v>
      </c>
      <c r="J123" s="11">
        <v>6</v>
      </c>
      <c r="K123" s="11">
        <v>5</v>
      </c>
      <c r="L123" s="96">
        <v>49</v>
      </c>
      <c r="M123" s="18">
        <v>33</v>
      </c>
      <c r="N123" s="19">
        <v>16</v>
      </c>
      <c r="O123" s="97">
        <v>7</v>
      </c>
      <c r="P123" s="24">
        <v>3</v>
      </c>
      <c r="Q123" s="25">
        <v>4</v>
      </c>
    </row>
    <row r="124" spans="1:17" x14ac:dyDescent="0.25">
      <c r="A124" s="285"/>
      <c r="B124" s="5" t="s">
        <v>22</v>
      </c>
      <c r="C124" s="82">
        <f t="shared" si="96"/>
        <v>19</v>
      </c>
      <c r="D124" s="74">
        <v>15</v>
      </c>
      <c r="E124" s="121">
        <v>4</v>
      </c>
      <c r="F124" s="86">
        <f t="shared" si="94"/>
        <v>0</v>
      </c>
      <c r="G124" s="36">
        <v>0</v>
      </c>
      <c r="H124" s="37">
        <v>0</v>
      </c>
      <c r="I124" s="83">
        <f t="shared" si="95"/>
        <v>5</v>
      </c>
      <c r="J124" s="11">
        <v>4</v>
      </c>
      <c r="K124" s="11">
        <v>1</v>
      </c>
      <c r="L124" s="96">
        <v>11</v>
      </c>
      <c r="M124" s="18">
        <v>9</v>
      </c>
      <c r="N124" s="19">
        <v>2</v>
      </c>
      <c r="O124" s="97">
        <v>3</v>
      </c>
      <c r="P124" s="24">
        <v>2</v>
      </c>
      <c r="Q124" s="25">
        <v>1</v>
      </c>
    </row>
    <row r="125" spans="1:17" x14ac:dyDescent="0.25">
      <c r="A125" s="285"/>
      <c r="B125" s="5" t="s">
        <v>20</v>
      </c>
      <c r="C125" s="82">
        <f t="shared" si="96"/>
        <v>25</v>
      </c>
      <c r="D125" s="74">
        <v>19</v>
      </c>
      <c r="E125" s="121">
        <v>6</v>
      </c>
      <c r="F125" s="86">
        <f t="shared" si="94"/>
        <v>0</v>
      </c>
      <c r="G125" s="36">
        <v>0</v>
      </c>
      <c r="H125" s="37">
        <v>0</v>
      </c>
      <c r="I125" s="83">
        <f t="shared" si="95"/>
        <v>5</v>
      </c>
      <c r="J125" s="11">
        <v>5</v>
      </c>
      <c r="K125" s="11">
        <v>0</v>
      </c>
      <c r="L125" s="96">
        <v>19</v>
      </c>
      <c r="M125" s="18">
        <v>14</v>
      </c>
      <c r="N125" s="19">
        <v>5</v>
      </c>
      <c r="O125" s="97">
        <v>1</v>
      </c>
      <c r="P125" s="24">
        <v>0</v>
      </c>
      <c r="Q125" s="25">
        <v>1</v>
      </c>
    </row>
    <row r="126" spans="1:17" ht="16.5" thickBot="1" x14ac:dyDescent="0.3">
      <c r="A126" s="286"/>
      <c r="B126" s="7" t="s">
        <v>21</v>
      </c>
      <c r="C126" s="107">
        <f>SUM(C121:C125)</f>
        <v>322</v>
      </c>
      <c r="D126" s="108">
        <f t="shared" ref="D126:Q126" si="97">SUM(D121:D125)</f>
        <v>221</v>
      </c>
      <c r="E126" s="109">
        <f t="shared" si="97"/>
        <v>101</v>
      </c>
      <c r="F126" s="110">
        <f t="shared" si="97"/>
        <v>6</v>
      </c>
      <c r="G126" s="111">
        <f t="shared" si="97"/>
        <v>6</v>
      </c>
      <c r="H126" s="112">
        <f t="shared" si="97"/>
        <v>0</v>
      </c>
      <c r="I126" s="113">
        <f t="shared" si="97"/>
        <v>38</v>
      </c>
      <c r="J126" s="114">
        <f t="shared" si="97"/>
        <v>28</v>
      </c>
      <c r="K126" s="114">
        <f t="shared" si="97"/>
        <v>10</v>
      </c>
      <c r="L126" s="115">
        <f t="shared" si="97"/>
        <v>244</v>
      </c>
      <c r="M126" s="116">
        <f t="shared" si="97"/>
        <v>171</v>
      </c>
      <c r="N126" s="117">
        <f t="shared" si="97"/>
        <v>73</v>
      </c>
      <c r="O126" s="118">
        <f t="shared" si="97"/>
        <v>34</v>
      </c>
      <c r="P126" s="119">
        <f t="shared" si="97"/>
        <v>17</v>
      </c>
      <c r="Q126" s="120">
        <f t="shared" si="97"/>
        <v>17</v>
      </c>
    </row>
    <row r="127" spans="1:17" x14ac:dyDescent="0.25">
      <c r="A127" s="287" t="s">
        <v>45</v>
      </c>
      <c r="B127" s="288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</row>
    <row r="128" spans="1:17" ht="16.5" thickBot="1" x14ac:dyDescent="0.3">
      <c r="A128" s="273"/>
      <c r="B128" s="273"/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</row>
    <row r="129" spans="1:17" ht="48" thickBot="1" x14ac:dyDescent="0.3">
      <c r="A129" s="124" t="s">
        <v>12</v>
      </c>
      <c r="B129" s="125" t="s">
        <v>23</v>
      </c>
      <c r="C129" s="131" t="s">
        <v>33</v>
      </c>
      <c r="D129" s="131" t="s">
        <v>34</v>
      </c>
      <c r="E129" s="131" t="s">
        <v>35</v>
      </c>
      <c r="F129" s="137" t="s">
        <v>36</v>
      </c>
      <c r="G129" s="137" t="s">
        <v>34</v>
      </c>
      <c r="H129" s="143" t="s">
        <v>35</v>
      </c>
      <c r="I129" s="149" t="s">
        <v>37</v>
      </c>
      <c r="J129" s="155" t="s">
        <v>34</v>
      </c>
      <c r="K129" s="149" t="s">
        <v>35</v>
      </c>
      <c r="L129" s="161" t="s">
        <v>38</v>
      </c>
      <c r="M129" s="167" t="s">
        <v>34</v>
      </c>
      <c r="N129" s="161" t="s">
        <v>35</v>
      </c>
      <c r="O129" s="178" t="s">
        <v>39</v>
      </c>
      <c r="P129" s="184" t="s">
        <v>34</v>
      </c>
      <c r="Q129" s="178" t="s">
        <v>35</v>
      </c>
    </row>
    <row r="130" spans="1:17" x14ac:dyDescent="0.25">
      <c r="A130" s="289" t="s">
        <v>26</v>
      </c>
      <c r="B130" s="126" t="s">
        <v>16</v>
      </c>
      <c r="C130" s="132">
        <v>1137</v>
      </c>
      <c r="D130" s="132">
        <v>615</v>
      </c>
      <c r="E130" s="132">
        <v>522</v>
      </c>
      <c r="F130" s="138">
        <v>0</v>
      </c>
      <c r="G130" s="138">
        <v>0</v>
      </c>
      <c r="H130" s="144">
        <v>0</v>
      </c>
      <c r="I130" s="150">
        <v>17</v>
      </c>
      <c r="J130" s="156">
        <v>15</v>
      </c>
      <c r="K130" s="150">
        <v>2</v>
      </c>
      <c r="L130" s="162">
        <v>244</v>
      </c>
      <c r="M130" s="168">
        <v>151</v>
      </c>
      <c r="N130" s="162">
        <v>93</v>
      </c>
      <c r="O130" s="179">
        <v>876</v>
      </c>
      <c r="P130" s="185">
        <v>419</v>
      </c>
      <c r="Q130" s="189">
        <v>457</v>
      </c>
    </row>
    <row r="131" spans="1:17" x14ac:dyDescent="0.25">
      <c r="A131" s="290"/>
      <c r="B131" s="127" t="s">
        <v>17</v>
      </c>
      <c r="C131" s="133">
        <v>2293</v>
      </c>
      <c r="D131" s="133">
        <v>1388</v>
      </c>
      <c r="E131" s="133">
        <v>905</v>
      </c>
      <c r="F131" s="139">
        <v>10</v>
      </c>
      <c r="G131" s="139">
        <v>8</v>
      </c>
      <c r="H131" s="145">
        <v>2</v>
      </c>
      <c r="I131" s="151">
        <v>209</v>
      </c>
      <c r="J131" s="157">
        <v>118</v>
      </c>
      <c r="K131" s="151">
        <v>91</v>
      </c>
      <c r="L131" s="163">
        <v>862</v>
      </c>
      <c r="M131" s="169">
        <v>479</v>
      </c>
      <c r="N131" s="163">
        <v>383</v>
      </c>
      <c r="O131" s="180">
        <v>1216</v>
      </c>
      <c r="P131" s="186">
        <v>647</v>
      </c>
      <c r="Q131" s="180">
        <v>569</v>
      </c>
    </row>
    <row r="132" spans="1:17" x14ac:dyDescent="0.25">
      <c r="A132" s="290"/>
      <c r="B132" s="127" t="s">
        <v>24</v>
      </c>
      <c r="C132" s="134">
        <v>1120</v>
      </c>
      <c r="D132" s="134">
        <v>690</v>
      </c>
      <c r="E132" s="134">
        <v>430</v>
      </c>
      <c r="F132" s="139">
        <v>14</v>
      </c>
      <c r="G132" s="139">
        <v>12</v>
      </c>
      <c r="H132" s="145">
        <v>2</v>
      </c>
      <c r="I132" s="151">
        <v>130</v>
      </c>
      <c r="J132" s="157">
        <v>86</v>
      </c>
      <c r="K132" s="151">
        <v>44</v>
      </c>
      <c r="L132" s="163">
        <v>363</v>
      </c>
      <c r="M132" s="169">
        <v>186</v>
      </c>
      <c r="N132" s="163">
        <v>177</v>
      </c>
      <c r="O132" s="180">
        <v>620</v>
      </c>
      <c r="P132" s="186">
        <v>342</v>
      </c>
      <c r="Q132" s="180">
        <v>278</v>
      </c>
    </row>
    <row r="133" spans="1:17" x14ac:dyDescent="0.25">
      <c r="A133" s="290"/>
      <c r="B133" s="128" t="s">
        <v>22</v>
      </c>
      <c r="C133" s="134">
        <v>381</v>
      </c>
      <c r="D133" s="134">
        <v>250</v>
      </c>
      <c r="E133" s="134">
        <v>131</v>
      </c>
      <c r="F133" s="140">
        <v>3</v>
      </c>
      <c r="G133" s="140">
        <v>2</v>
      </c>
      <c r="H133" s="146">
        <v>1</v>
      </c>
      <c r="I133" s="152">
        <v>63</v>
      </c>
      <c r="J133" s="158">
        <v>41</v>
      </c>
      <c r="K133" s="152">
        <v>22</v>
      </c>
      <c r="L133" s="164">
        <v>123</v>
      </c>
      <c r="M133" s="170">
        <v>76</v>
      </c>
      <c r="N133" s="164">
        <v>47</v>
      </c>
      <c r="O133" s="181">
        <v>195</v>
      </c>
      <c r="P133" s="187">
        <v>142</v>
      </c>
      <c r="Q133" s="181">
        <v>53</v>
      </c>
    </row>
    <row r="134" spans="1:17" x14ac:dyDescent="0.25">
      <c r="A134" s="290"/>
      <c r="B134" s="128" t="s">
        <v>20</v>
      </c>
      <c r="C134" s="134">
        <v>288</v>
      </c>
      <c r="D134" s="134">
        <v>208</v>
      </c>
      <c r="E134" s="134">
        <v>80</v>
      </c>
      <c r="F134" s="140">
        <v>2</v>
      </c>
      <c r="G134" s="140">
        <v>2</v>
      </c>
      <c r="H134" s="146">
        <v>0</v>
      </c>
      <c r="I134" s="152">
        <v>49</v>
      </c>
      <c r="J134" s="158">
        <v>29</v>
      </c>
      <c r="K134" s="152">
        <v>20</v>
      </c>
      <c r="L134" s="164">
        <v>136</v>
      </c>
      <c r="M134" s="170">
        <v>89</v>
      </c>
      <c r="N134" s="164">
        <v>47</v>
      </c>
      <c r="O134" s="181">
        <v>95</v>
      </c>
      <c r="P134" s="187">
        <v>66</v>
      </c>
      <c r="Q134" s="181">
        <v>29</v>
      </c>
    </row>
    <row r="135" spans="1:17" ht="16.5" thickBot="1" x14ac:dyDescent="0.3">
      <c r="A135" s="291"/>
      <c r="B135" s="129" t="s">
        <v>21</v>
      </c>
      <c r="C135" s="190">
        <f t="shared" ref="C135:Q135" si="98">SUM(C130:C134)</f>
        <v>5219</v>
      </c>
      <c r="D135" s="190">
        <f t="shared" si="98"/>
        <v>3151</v>
      </c>
      <c r="E135" s="190">
        <f t="shared" si="98"/>
        <v>2068</v>
      </c>
      <c r="F135" s="191">
        <f t="shared" si="98"/>
        <v>29</v>
      </c>
      <c r="G135" s="191">
        <f t="shared" si="98"/>
        <v>24</v>
      </c>
      <c r="H135" s="192">
        <f t="shared" si="98"/>
        <v>5</v>
      </c>
      <c r="I135" s="193">
        <f t="shared" si="98"/>
        <v>468</v>
      </c>
      <c r="J135" s="194">
        <f t="shared" si="98"/>
        <v>289</v>
      </c>
      <c r="K135" s="193">
        <f t="shared" si="98"/>
        <v>179</v>
      </c>
      <c r="L135" s="195">
        <f t="shared" si="98"/>
        <v>1728</v>
      </c>
      <c r="M135" s="196">
        <f t="shared" si="98"/>
        <v>981</v>
      </c>
      <c r="N135" s="195">
        <f t="shared" si="98"/>
        <v>747</v>
      </c>
      <c r="O135" s="197">
        <f t="shared" si="98"/>
        <v>3002</v>
      </c>
      <c r="P135" s="198">
        <f t="shared" si="98"/>
        <v>1616</v>
      </c>
      <c r="Q135" s="197">
        <f t="shared" si="98"/>
        <v>1386</v>
      </c>
    </row>
    <row r="136" spans="1:17" x14ac:dyDescent="0.25">
      <c r="A136" s="289" t="s">
        <v>14</v>
      </c>
      <c r="B136" s="130" t="s">
        <v>16</v>
      </c>
      <c r="C136" s="132">
        <v>1441</v>
      </c>
      <c r="D136" s="132">
        <v>704</v>
      </c>
      <c r="E136" s="132">
        <v>737</v>
      </c>
      <c r="F136" s="142">
        <v>0</v>
      </c>
      <c r="G136" s="142">
        <v>0</v>
      </c>
      <c r="H136" s="148">
        <v>0</v>
      </c>
      <c r="I136" s="154">
        <v>18</v>
      </c>
      <c r="J136" s="160">
        <v>13</v>
      </c>
      <c r="K136" s="154">
        <v>5</v>
      </c>
      <c r="L136" s="166">
        <v>302</v>
      </c>
      <c r="M136" s="172">
        <v>200</v>
      </c>
      <c r="N136" s="166">
        <v>102</v>
      </c>
      <c r="O136" s="183">
        <v>1121</v>
      </c>
      <c r="P136" s="188">
        <v>458</v>
      </c>
      <c r="Q136" s="183">
        <v>663</v>
      </c>
    </row>
    <row r="137" spans="1:17" x14ac:dyDescent="0.25">
      <c r="A137" s="290"/>
      <c r="B137" s="128" t="s">
        <v>17</v>
      </c>
      <c r="C137" s="133">
        <v>2412</v>
      </c>
      <c r="D137" s="133">
        <v>1365</v>
      </c>
      <c r="E137" s="133">
        <v>1047</v>
      </c>
      <c r="F137" s="140">
        <v>8</v>
      </c>
      <c r="G137" s="140">
        <v>6</v>
      </c>
      <c r="H137" s="146">
        <v>2</v>
      </c>
      <c r="I137" s="152">
        <v>213</v>
      </c>
      <c r="J137" s="158">
        <v>123</v>
      </c>
      <c r="K137" s="152">
        <v>90</v>
      </c>
      <c r="L137" s="164">
        <v>926</v>
      </c>
      <c r="M137" s="170">
        <v>535</v>
      </c>
      <c r="N137" s="164">
        <v>391</v>
      </c>
      <c r="O137" s="181">
        <v>1269</v>
      </c>
      <c r="P137" s="187">
        <v>686</v>
      </c>
      <c r="Q137" s="181">
        <v>583</v>
      </c>
    </row>
    <row r="138" spans="1:17" x14ac:dyDescent="0.25">
      <c r="A138" s="290"/>
      <c r="B138" s="128" t="s">
        <v>24</v>
      </c>
      <c r="C138" s="133">
        <v>1177</v>
      </c>
      <c r="D138" s="133">
        <v>654</v>
      </c>
      <c r="E138" s="133">
        <v>523</v>
      </c>
      <c r="F138" s="140">
        <v>16</v>
      </c>
      <c r="G138" s="140">
        <v>14</v>
      </c>
      <c r="H138" s="146">
        <v>2</v>
      </c>
      <c r="I138" s="152">
        <v>138</v>
      </c>
      <c r="J138" s="158">
        <v>90</v>
      </c>
      <c r="K138" s="152">
        <v>48</v>
      </c>
      <c r="L138" s="164">
        <v>412</v>
      </c>
      <c r="M138" s="170">
        <v>275</v>
      </c>
      <c r="N138" s="164">
        <v>137</v>
      </c>
      <c r="O138" s="181">
        <v>618</v>
      </c>
      <c r="P138" s="187">
        <v>334</v>
      </c>
      <c r="Q138" s="181">
        <v>284</v>
      </c>
    </row>
    <row r="139" spans="1:17" x14ac:dyDescent="0.25">
      <c r="A139" s="290"/>
      <c r="B139" s="128" t="s">
        <v>22</v>
      </c>
      <c r="C139" s="133">
        <v>409</v>
      </c>
      <c r="D139" s="133">
        <v>267</v>
      </c>
      <c r="E139" s="133">
        <v>142</v>
      </c>
      <c r="F139" s="140">
        <v>2</v>
      </c>
      <c r="G139" s="140">
        <v>1</v>
      </c>
      <c r="H139" s="146">
        <v>1</v>
      </c>
      <c r="I139" s="152">
        <v>62</v>
      </c>
      <c r="J139" s="158">
        <v>38</v>
      </c>
      <c r="K139" s="152">
        <v>24</v>
      </c>
      <c r="L139" s="164">
        <v>129</v>
      </c>
      <c r="M139" s="170">
        <v>81</v>
      </c>
      <c r="N139" s="164">
        <v>48</v>
      </c>
      <c r="O139" s="181">
        <v>217</v>
      </c>
      <c r="P139" s="187">
        <v>153</v>
      </c>
      <c r="Q139" s="181">
        <v>64</v>
      </c>
    </row>
    <row r="140" spans="1:17" x14ac:dyDescent="0.25">
      <c r="A140" s="290"/>
      <c r="B140" s="128" t="s">
        <v>20</v>
      </c>
      <c r="C140" s="133">
        <v>324</v>
      </c>
      <c r="D140" s="133">
        <v>236</v>
      </c>
      <c r="E140" s="133">
        <v>88</v>
      </c>
      <c r="F140" s="140">
        <v>4</v>
      </c>
      <c r="G140" s="140">
        <v>4</v>
      </c>
      <c r="H140" s="146">
        <v>0</v>
      </c>
      <c r="I140" s="152">
        <v>60</v>
      </c>
      <c r="J140" s="158">
        <v>37</v>
      </c>
      <c r="K140" s="152">
        <v>23</v>
      </c>
      <c r="L140" s="164">
        <v>139</v>
      </c>
      <c r="M140" s="170">
        <v>91</v>
      </c>
      <c r="N140" s="164">
        <v>48</v>
      </c>
      <c r="O140" s="181">
        <v>121</v>
      </c>
      <c r="P140" s="187">
        <v>89</v>
      </c>
      <c r="Q140" s="181">
        <v>32</v>
      </c>
    </row>
    <row r="141" spans="1:17" ht="16.5" thickBot="1" x14ac:dyDescent="0.3">
      <c r="A141" s="291"/>
      <c r="B141" s="129" t="s">
        <v>21</v>
      </c>
      <c r="C141" s="199">
        <f t="shared" ref="C141:Q141" si="99">SUM(C136:C140)</f>
        <v>5763</v>
      </c>
      <c r="D141" s="199">
        <f t="shared" si="99"/>
        <v>3226</v>
      </c>
      <c r="E141" s="199">
        <f t="shared" si="99"/>
        <v>2537</v>
      </c>
      <c r="F141" s="191">
        <f t="shared" si="99"/>
        <v>30</v>
      </c>
      <c r="G141" s="191">
        <f t="shared" si="99"/>
        <v>25</v>
      </c>
      <c r="H141" s="192">
        <f t="shared" si="99"/>
        <v>5</v>
      </c>
      <c r="I141" s="193">
        <f t="shared" si="99"/>
        <v>491</v>
      </c>
      <c r="J141" s="194">
        <f t="shared" si="99"/>
        <v>301</v>
      </c>
      <c r="K141" s="193">
        <f t="shared" si="99"/>
        <v>190</v>
      </c>
      <c r="L141" s="195">
        <f t="shared" si="99"/>
        <v>1908</v>
      </c>
      <c r="M141" s="196">
        <f t="shared" si="99"/>
        <v>1182</v>
      </c>
      <c r="N141" s="195">
        <f t="shared" si="99"/>
        <v>726</v>
      </c>
      <c r="O141" s="197">
        <f t="shared" si="99"/>
        <v>3346</v>
      </c>
      <c r="P141" s="198">
        <f t="shared" si="99"/>
        <v>1720</v>
      </c>
      <c r="Q141" s="197">
        <f t="shared" si="99"/>
        <v>1626</v>
      </c>
    </row>
    <row r="142" spans="1:17" x14ac:dyDescent="0.25">
      <c r="A142" s="289" t="s">
        <v>32</v>
      </c>
      <c r="B142" s="130" t="s">
        <v>16</v>
      </c>
      <c r="C142" s="132">
        <v>1650</v>
      </c>
      <c r="D142" s="132">
        <v>715</v>
      </c>
      <c r="E142" s="132">
        <v>935</v>
      </c>
      <c r="F142" s="142">
        <v>2</v>
      </c>
      <c r="G142" s="142">
        <v>2</v>
      </c>
      <c r="H142" s="148">
        <v>0</v>
      </c>
      <c r="I142" s="154">
        <v>19</v>
      </c>
      <c r="J142" s="160">
        <v>14</v>
      </c>
      <c r="K142" s="154">
        <v>5</v>
      </c>
      <c r="L142" s="166">
        <v>288</v>
      </c>
      <c r="M142" s="172">
        <v>189</v>
      </c>
      <c r="N142" s="166">
        <v>99</v>
      </c>
      <c r="O142" s="183">
        <v>1342</v>
      </c>
      <c r="P142" s="188">
        <v>511</v>
      </c>
      <c r="Q142" s="183">
        <v>831</v>
      </c>
    </row>
    <row r="143" spans="1:17" x14ac:dyDescent="0.25">
      <c r="A143" s="290"/>
      <c r="B143" s="128" t="s">
        <v>17</v>
      </c>
      <c r="C143" s="133">
        <v>2369</v>
      </c>
      <c r="D143" s="133">
        <v>1342</v>
      </c>
      <c r="E143" s="133">
        <v>1027</v>
      </c>
      <c r="F143" s="140">
        <v>10</v>
      </c>
      <c r="G143" s="140">
        <v>8</v>
      </c>
      <c r="H143" s="146">
        <v>2</v>
      </c>
      <c r="I143" s="152">
        <v>235</v>
      </c>
      <c r="J143" s="158">
        <v>145</v>
      </c>
      <c r="K143" s="152">
        <v>90</v>
      </c>
      <c r="L143" s="164">
        <v>796</v>
      </c>
      <c r="M143" s="170">
        <v>448</v>
      </c>
      <c r="N143" s="164">
        <v>348</v>
      </c>
      <c r="O143" s="181">
        <v>1333</v>
      </c>
      <c r="P143" s="187">
        <v>749</v>
      </c>
      <c r="Q143" s="181">
        <v>584</v>
      </c>
    </row>
    <row r="144" spans="1:17" x14ac:dyDescent="0.25">
      <c r="A144" s="290"/>
      <c r="B144" s="128" t="s">
        <v>24</v>
      </c>
      <c r="C144" s="133">
        <v>1302</v>
      </c>
      <c r="D144" s="133">
        <v>734</v>
      </c>
      <c r="E144" s="133">
        <v>568</v>
      </c>
      <c r="F144" s="140">
        <v>18</v>
      </c>
      <c r="G144" s="140">
        <v>14</v>
      </c>
      <c r="H144" s="146">
        <v>4</v>
      </c>
      <c r="I144" s="152">
        <v>163</v>
      </c>
      <c r="J144" s="158">
        <v>105</v>
      </c>
      <c r="K144" s="152">
        <v>58</v>
      </c>
      <c r="L144" s="164">
        <v>367</v>
      </c>
      <c r="M144" s="170">
        <v>182</v>
      </c>
      <c r="N144" s="164">
        <v>185</v>
      </c>
      <c r="O144" s="181">
        <v>761</v>
      </c>
      <c r="P144" s="187">
        <v>435</v>
      </c>
      <c r="Q144" s="181">
        <v>326</v>
      </c>
    </row>
    <row r="145" spans="1:18" x14ac:dyDescent="0.25">
      <c r="A145" s="290"/>
      <c r="B145" s="128" t="s">
        <v>22</v>
      </c>
      <c r="C145" s="133">
        <v>426</v>
      </c>
      <c r="D145" s="133">
        <v>277</v>
      </c>
      <c r="E145" s="133">
        <v>149</v>
      </c>
      <c r="F145" s="140">
        <v>3</v>
      </c>
      <c r="G145" s="140">
        <v>3</v>
      </c>
      <c r="H145" s="146">
        <v>0</v>
      </c>
      <c r="I145" s="152">
        <v>60</v>
      </c>
      <c r="J145" s="158">
        <v>40</v>
      </c>
      <c r="K145" s="152">
        <v>20</v>
      </c>
      <c r="L145" s="164">
        <v>103</v>
      </c>
      <c r="M145" s="170">
        <v>56</v>
      </c>
      <c r="N145" s="164">
        <v>47</v>
      </c>
      <c r="O145" s="181">
        <v>261</v>
      </c>
      <c r="P145" s="187">
        <v>179</v>
      </c>
      <c r="Q145" s="181">
        <v>82</v>
      </c>
    </row>
    <row r="146" spans="1:18" x14ac:dyDescent="0.25">
      <c r="A146" s="290"/>
      <c r="B146" s="128" t="s">
        <v>20</v>
      </c>
      <c r="C146" s="133">
        <v>332</v>
      </c>
      <c r="D146" s="133">
        <v>230</v>
      </c>
      <c r="E146" s="133">
        <v>102</v>
      </c>
      <c r="F146" s="140">
        <v>3</v>
      </c>
      <c r="G146" s="140">
        <v>2</v>
      </c>
      <c r="H146" s="146">
        <v>1</v>
      </c>
      <c r="I146" s="152">
        <v>55</v>
      </c>
      <c r="J146" s="158">
        <v>36</v>
      </c>
      <c r="K146" s="152">
        <v>19</v>
      </c>
      <c r="L146" s="164">
        <v>110</v>
      </c>
      <c r="M146" s="170">
        <v>67</v>
      </c>
      <c r="N146" s="164">
        <v>43</v>
      </c>
      <c r="O146" s="181">
        <v>165</v>
      </c>
      <c r="P146" s="187">
        <v>126</v>
      </c>
      <c r="Q146" s="181">
        <v>39</v>
      </c>
    </row>
    <row r="147" spans="1:18" ht="16.5" thickBot="1" x14ac:dyDescent="0.3">
      <c r="A147" s="291"/>
      <c r="B147" s="129" t="s">
        <v>21</v>
      </c>
      <c r="C147" s="199">
        <f t="shared" ref="C147:Q147" si="100">SUM(C142:C146)</f>
        <v>6079</v>
      </c>
      <c r="D147" s="199">
        <f t="shared" si="100"/>
        <v>3298</v>
      </c>
      <c r="E147" s="199">
        <f t="shared" si="100"/>
        <v>2781</v>
      </c>
      <c r="F147" s="191">
        <f t="shared" si="100"/>
        <v>36</v>
      </c>
      <c r="G147" s="191">
        <f t="shared" si="100"/>
        <v>29</v>
      </c>
      <c r="H147" s="192">
        <f t="shared" si="100"/>
        <v>7</v>
      </c>
      <c r="I147" s="193">
        <f t="shared" si="100"/>
        <v>532</v>
      </c>
      <c r="J147" s="194">
        <f t="shared" si="100"/>
        <v>340</v>
      </c>
      <c r="K147" s="193">
        <f t="shared" si="100"/>
        <v>192</v>
      </c>
      <c r="L147" s="195">
        <f t="shared" si="100"/>
        <v>1664</v>
      </c>
      <c r="M147" s="196">
        <f t="shared" si="100"/>
        <v>942</v>
      </c>
      <c r="N147" s="195">
        <f t="shared" si="100"/>
        <v>722</v>
      </c>
      <c r="O147" s="197">
        <f t="shared" si="100"/>
        <v>3862</v>
      </c>
      <c r="P147" s="198">
        <f t="shared" si="100"/>
        <v>2000</v>
      </c>
      <c r="Q147" s="197">
        <f t="shared" si="100"/>
        <v>1862</v>
      </c>
    </row>
    <row r="150" spans="1:18" x14ac:dyDescent="0.25">
      <c r="B150" s="38" t="s">
        <v>2</v>
      </c>
      <c r="C150" s="271" t="s">
        <v>46</v>
      </c>
      <c r="D150" s="271"/>
      <c r="E150" s="271"/>
      <c r="F150" s="271"/>
      <c r="G150" s="271"/>
      <c r="H150" s="271"/>
      <c r="I150" s="271"/>
      <c r="J150" s="271"/>
      <c r="K150" s="271"/>
      <c r="L150" s="271"/>
      <c r="M150" s="271"/>
      <c r="N150" s="271"/>
      <c r="O150" s="271"/>
      <c r="P150" s="271"/>
      <c r="Q150" s="271"/>
      <c r="R150" s="271"/>
    </row>
    <row r="151" spans="1:18" x14ac:dyDescent="0.25">
      <c r="B151" s="38" t="s">
        <v>3</v>
      </c>
      <c r="C151" s="271" t="s">
        <v>47</v>
      </c>
      <c r="D151" s="271"/>
      <c r="E151" s="271"/>
      <c r="F151" s="271"/>
      <c r="G151" s="271"/>
      <c r="H151" s="271"/>
      <c r="I151" s="271"/>
      <c r="J151" s="271"/>
      <c r="K151" s="271"/>
      <c r="L151" s="271"/>
      <c r="M151" s="271"/>
      <c r="N151" s="271"/>
      <c r="O151" s="271"/>
      <c r="P151" s="271"/>
      <c r="Q151" s="271"/>
      <c r="R151" s="271"/>
    </row>
    <row r="152" spans="1:18" x14ac:dyDescent="0.25">
      <c r="B152" s="38" t="s">
        <v>4</v>
      </c>
      <c r="C152" s="271" t="s">
        <v>48</v>
      </c>
      <c r="D152" s="271"/>
      <c r="E152" s="271"/>
      <c r="F152" s="271"/>
      <c r="G152" s="271"/>
      <c r="H152" s="271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</row>
    <row r="153" spans="1:18" x14ac:dyDescent="0.25">
      <c r="B153" s="38" t="s">
        <v>5</v>
      </c>
      <c r="C153" s="271" t="s">
        <v>49</v>
      </c>
      <c r="D153" s="271"/>
      <c r="E153" s="271"/>
      <c r="F153" s="271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</row>
  </sheetData>
  <mergeCells count="37">
    <mergeCell ref="A121:A126"/>
    <mergeCell ref="A130:A135"/>
    <mergeCell ref="A136:A141"/>
    <mergeCell ref="A142:A147"/>
    <mergeCell ref="A127:Q128"/>
    <mergeCell ref="A94:A99"/>
    <mergeCell ref="A100:A105"/>
    <mergeCell ref="A106:Q107"/>
    <mergeCell ref="A109:A114"/>
    <mergeCell ref="A115:A120"/>
    <mergeCell ref="A67:A72"/>
    <mergeCell ref="A73:A78"/>
    <mergeCell ref="A79:A84"/>
    <mergeCell ref="A85:Q86"/>
    <mergeCell ref="A88:A93"/>
    <mergeCell ref="T1:AI1"/>
    <mergeCell ref="T2:AI2"/>
    <mergeCell ref="T3:AI3"/>
    <mergeCell ref="A2:Q2"/>
    <mergeCell ref="T4:AI4"/>
    <mergeCell ref="A4:A9"/>
    <mergeCell ref="C150:R150"/>
    <mergeCell ref="C151:R151"/>
    <mergeCell ref="C152:R152"/>
    <mergeCell ref="C153:R153"/>
    <mergeCell ref="A1:Q1"/>
    <mergeCell ref="A22:Q23"/>
    <mergeCell ref="A25:A30"/>
    <mergeCell ref="A31:A36"/>
    <mergeCell ref="A37:A42"/>
    <mergeCell ref="A16:A21"/>
    <mergeCell ref="A10:A15"/>
    <mergeCell ref="A43:Q44"/>
    <mergeCell ref="A46:A51"/>
    <mergeCell ref="A52:A57"/>
    <mergeCell ref="A58:A63"/>
    <mergeCell ref="A64:Q65"/>
  </mergeCells>
  <printOptions horizontalCentered="1"/>
  <pageMargins left="0.19685039370078741" right="0.19685039370078741" top="0.39370078740157483" bottom="0.39370078740157483" header="0.39370078740157483" footer="0.39370078740157483"/>
  <pageSetup paperSize="9" scale="10" fitToHeight="6" orientation="landscape" verticalDpi="300" r:id="rId1"/>
  <rowBreaks count="1" manualBreakCount="1">
    <brk id="2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9"/>
  <sheetViews>
    <sheetView tabSelected="1" topLeftCell="A10" workbookViewId="0">
      <selection activeCell="B17" sqref="B17"/>
    </sheetView>
  </sheetViews>
  <sheetFormatPr defaultColWidth="9.140625" defaultRowHeight="15.75" x14ac:dyDescent="0.25"/>
  <cols>
    <col min="1" max="1" width="9.5703125" style="68" customWidth="1"/>
    <col min="2" max="2" width="30.85546875" style="66" customWidth="1"/>
    <col min="3" max="3" width="21.140625" style="68" customWidth="1"/>
    <col min="4" max="4" width="21.140625" style="66" customWidth="1"/>
    <col min="5" max="8" width="9.140625" style="66"/>
    <col min="9" max="9" width="11.85546875" style="66" customWidth="1"/>
    <col min="10" max="13" width="9.140625" style="66"/>
    <col min="14" max="14" width="13.28515625" style="66" customWidth="1"/>
    <col min="15" max="18" width="9.140625" style="66"/>
    <col min="19" max="19" width="11.5703125" style="66" customWidth="1"/>
    <col min="20" max="23" width="9.140625" style="66"/>
    <col min="24" max="24" width="10.85546875" style="66" customWidth="1"/>
    <col min="25" max="16384" width="9.140625" style="66"/>
  </cols>
  <sheetData>
    <row r="1" spans="1:7" ht="72.75" customHeight="1" x14ac:dyDescent="0.25">
      <c r="A1" s="272" t="s">
        <v>50</v>
      </c>
      <c r="B1" s="292"/>
      <c r="C1" s="292"/>
      <c r="D1" s="292"/>
    </row>
    <row r="2" spans="1:7" ht="15.75" customHeight="1" x14ac:dyDescent="0.25">
      <c r="A2" s="73"/>
      <c r="B2" s="87"/>
      <c r="C2" s="87"/>
      <c r="D2" s="88" t="s">
        <v>53</v>
      </c>
    </row>
    <row r="3" spans="1:7" s="67" customFormat="1" ht="31.5" x14ac:dyDescent="0.25">
      <c r="A3" s="72" t="s">
        <v>6</v>
      </c>
      <c r="B3" s="72" t="s">
        <v>51</v>
      </c>
      <c r="C3" s="64" t="s">
        <v>52</v>
      </c>
      <c r="D3" s="72" t="s">
        <v>7</v>
      </c>
    </row>
    <row r="4" spans="1:7" s="71" customFormat="1" ht="23.25" customHeight="1" x14ac:dyDescent="0.25">
      <c r="A4" s="267" t="s">
        <v>54</v>
      </c>
      <c r="B4" s="267"/>
      <c r="C4" s="64">
        <f>SUM(C5:C33)</f>
        <v>5951</v>
      </c>
      <c r="D4" s="70">
        <v>1</v>
      </c>
      <c r="E4" s="66"/>
      <c r="F4" s="66"/>
      <c r="G4" s="66"/>
    </row>
    <row r="5" spans="1:7" ht="19.5" customHeight="1" x14ac:dyDescent="0.25">
      <c r="A5" s="72">
        <v>1</v>
      </c>
      <c r="B5" s="268" t="s">
        <v>56</v>
      </c>
      <c r="C5" s="65">
        <v>3642</v>
      </c>
      <c r="D5" s="69">
        <f>C5/C4*D4</f>
        <v>0.61199798353217949</v>
      </c>
      <c r="E5" s="71"/>
      <c r="F5" s="71"/>
      <c r="G5" s="71"/>
    </row>
    <row r="6" spans="1:7" ht="19.5" customHeight="1" x14ac:dyDescent="0.25">
      <c r="A6" s="72">
        <v>2</v>
      </c>
      <c r="B6" s="268" t="s">
        <v>55</v>
      </c>
      <c r="C6" s="65">
        <v>1193</v>
      </c>
      <c r="D6" s="69">
        <f>C6/C4*D4</f>
        <v>0.20047050915812467</v>
      </c>
      <c r="E6" s="71"/>
      <c r="F6" s="71"/>
      <c r="G6" s="71"/>
    </row>
    <row r="7" spans="1:7" ht="19.5" customHeight="1" x14ac:dyDescent="0.25">
      <c r="A7" s="72">
        <v>3</v>
      </c>
      <c r="B7" s="65" t="s">
        <v>57</v>
      </c>
      <c r="C7" s="65">
        <v>448</v>
      </c>
      <c r="D7" s="69">
        <f>C7/C4*D4</f>
        <v>7.5281465299949585E-2</v>
      </c>
    </row>
    <row r="8" spans="1:7" ht="19.5" customHeight="1" x14ac:dyDescent="0.25">
      <c r="A8" s="72">
        <v>4</v>
      </c>
      <c r="B8" s="65" t="s">
        <v>58</v>
      </c>
      <c r="C8" s="65">
        <v>149</v>
      </c>
      <c r="D8" s="69">
        <f>C8/C4*D4</f>
        <v>2.5037808771635018E-2</v>
      </c>
    </row>
    <row r="9" spans="1:7" ht="19.5" customHeight="1" x14ac:dyDescent="0.25">
      <c r="A9" s="72">
        <v>5</v>
      </c>
      <c r="B9" s="65" t="s">
        <v>59</v>
      </c>
      <c r="C9" s="65">
        <v>120</v>
      </c>
      <c r="D9" s="69">
        <f>C9/C4*D4</f>
        <v>2.016467820534364E-2</v>
      </c>
    </row>
    <row r="10" spans="1:7" ht="19.5" customHeight="1" x14ac:dyDescent="0.25">
      <c r="A10" s="72">
        <v>6</v>
      </c>
      <c r="B10" s="65" t="s">
        <v>60</v>
      </c>
      <c r="C10" s="65">
        <v>90</v>
      </c>
      <c r="D10" s="69">
        <f>C10/C4*D4</f>
        <v>1.5123508654007729E-2</v>
      </c>
    </row>
    <row r="11" spans="1:7" ht="19.5" customHeight="1" x14ac:dyDescent="0.25">
      <c r="A11" s="72">
        <v>7</v>
      </c>
      <c r="B11" s="65" t="s">
        <v>61</v>
      </c>
      <c r="C11" s="65">
        <v>71</v>
      </c>
      <c r="D11" s="69">
        <f>C11/C4*D4</f>
        <v>1.1930767938161653E-2</v>
      </c>
    </row>
    <row r="12" spans="1:7" ht="19.5" customHeight="1" x14ac:dyDescent="0.25">
      <c r="A12" s="72">
        <v>8</v>
      </c>
      <c r="B12" s="65" t="s">
        <v>62</v>
      </c>
      <c r="C12" s="65">
        <v>52</v>
      </c>
      <c r="D12" s="69">
        <f>C12/C4*D4</f>
        <v>8.738027222315578E-3</v>
      </c>
    </row>
    <row r="13" spans="1:7" ht="19.5" customHeight="1" x14ac:dyDescent="0.25">
      <c r="A13" s="72">
        <v>9</v>
      </c>
      <c r="B13" s="65" t="s">
        <v>63</v>
      </c>
      <c r="C13" s="65">
        <v>43</v>
      </c>
      <c r="D13" s="69">
        <f>C13/C4*D4</f>
        <v>7.2256763569148045E-3</v>
      </c>
    </row>
    <row r="14" spans="1:7" ht="19.5" customHeight="1" x14ac:dyDescent="0.25">
      <c r="A14" s="72">
        <v>10</v>
      </c>
      <c r="B14" s="65" t="s">
        <v>64</v>
      </c>
      <c r="C14" s="65">
        <v>39</v>
      </c>
      <c r="D14" s="69">
        <f>C14/C4*D4</f>
        <v>6.5535204167366827E-3</v>
      </c>
    </row>
    <row r="15" spans="1:7" ht="19.5" customHeight="1" x14ac:dyDescent="0.25">
      <c r="A15" s="72">
        <v>11</v>
      </c>
      <c r="B15" s="65" t="s">
        <v>65</v>
      </c>
      <c r="C15" s="65">
        <v>29</v>
      </c>
      <c r="D15" s="69">
        <f>C15/C4*D4</f>
        <v>4.8731305662913799E-3</v>
      </c>
    </row>
    <row r="16" spans="1:7" ht="19.5" customHeight="1" x14ac:dyDescent="0.25">
      <c r="A16" s="72">
        <v>12</v>
      </c>
      <c r="B16" s="65" t="s">
        <v>89</v>
      </c>
      <c r="C16" s="65">
        <v>11</v>
      </c>
      <c r="D16" s="69">
        <f>C16/C4*D4</f>
        <v>1.8484288354898336E-3</v>
      </c>
    </row>
    <row r="17" spans="1:4" ht="19.5" customHeight="1" x14ac:dyDescent="0.25">
      <c r="A17" s="72">
        <v>13</v>
      </c>
      <c r="B17" s="65" t="s">
        <v>66</v>
      </c>
      <c r="C17" s="65">
        <v>10</v>
      </c>
      <c r="D17" s="69">
        <f>C17/C4*D4</f>
        <v>1.6803898504453034E-3</v>
      </c>
    </row>
    <row r="18" spans="1:4" ht="19.5" customHeight="1" x14ac:dyDescent="0.25">
      <c r="A18" s="72">
        <v>14</v>
      </c>
      <c r="B18" s="65" t="s">
        <v>67</v>
      </c>
      <c r="C18" s="65">
        <v>9</v>
      </c>
      <c r="D18" s="69">
        <f>C18/C4*D4</f>
        <v>1.5123508654007729E-3</v>
      </c>
    </row>
    <row r="19" spans="1:4" x14ac:dyDescent="0.25">
      <c r="A19" s="72">
        <v>15</v>
      </c>
      <c r="B19" s="65" t="s">
        <v>68</v>
      </c>
      <c r="C19" s="65">
        <v>7</v>
      </c>
      <c r="D19" s="69">
        <f>C19/C4*D4</f>
        <v>1.1762728953117123E-3</v>
      </c>
    </row>
    <row r="20" spans="1:4" x14ac:dyDescent="0.25">
      <c r="A20" s="72">
        <v>16</v>
      </c>
      <c r="B20" s="65" t="s">
        <v>69</v>
      </c>
      <c r="C20" s="65">
        <v>6</v>
      </c>
      <c r="D20" s="69">
        <f>C20/C4*D4</f>
        <v>1.008233910267182E-3</v>
      </c>
    </row>
    <row r="21" spans="1:4" x14ac:dyDescent="0.25">
      <c r="A21" s="72">
        <v>17</v>
      </c>
      <c r="B21" s="65" t="s">
        <v>70</v>
      </c>
      <c r="C21" s="65">
        <v>6</v>
      </c>
      <c r="D21" s="69">
        <f>C21/C4*D4</f>
        <v>1.008233910267182E-3</v>
      </c>
    </row>
    <row r="22" spans="1:4" x14ac:dyDescent="0.25">
      <c r="A22" s="72">
        <v>18</v>
      </c>
      <c r="B22" s="65" t="s">
        <v>71</v>
      </c>
      <c r="C22" s="65">
        <v>4</v>
      </c>
      <c r="D22" s="69">
        <f>C22/C4*D4</f>
        <v>6.7215594017812135E-4</v>
      </c>
    </row>
    <row r="23" spans="1:4" x14ac:dyDescent="0.25">
      <c r="A23" s="72">
        <v>19</v>
      </c>
      <c r="B23" s="65" t="s">
        <v>72</v>
      </c>
      <c r="C23" s="269">
        <v>4</v>
      </c>
      <c r="D23" s="69">
        <f>C23/C4*D4</f>
        <v>6.7215594017812135E-4</v>
      </c>
    </row>
    <row r="24" spans="1:4" x14ac:dyDescent="0.25">
      <c r="A24" s="72">
        <v>20</v>
      </c>
      <c r="B24" s="65" t="s">
        <v>73</v>
      </c>
      <c r="C24" s="65">
        <v>3</v>
      </c>
      <c r="D24" s="69">
        <f>C24/C4*D4</f>
        <v>5.0411695513359102E-4</v>
      </c>
    </row>
    <row r="25" spans="1:4" x14ac:dyDescent="0.25">
      <c r="A25" s="72">
        <v>21</v>
      </c>
      <c r="B25" s="65" t="s">
        <v>74</v>
      </c>
      <c r="C25" s="65">
        <v>3</v>
      </c>
      <c r="D25" s="69">
        <f>C25/C23*D23</f>
        <v>5.0411695513359102E-4</v>
      </c>
    </row>
    <row r="26" spans="1:4" x14ac:dyDescent="0.25">
      <c r="A26" s="72">
        <v>22</v>
      </c>
      <c r="B26" s="65" t="s">
        <v>75</v>
      </c>
      <c r="C26" s="65">
        <v>2</v>
      </c>
      <c r="D26" s="69">
        <f>C26/C4*D4</f>
        <v>3.3607797008906068E-4</v>
      </c>
    </row>
    <row r="27" spans="1:4" x14ac:dyDescent="0.25">
      <c r="A27" s="72">
        <v>23</v>
      </c>
      <c r="B27" s="65" t="s">
        <v>76</v>
      </c>
      <c r="C27" s="65">
        <v>2</v>
      </c>
      <c r="D27" s="69">
        <f>C27/C25*D25</f>
        <v>3.3607797008906068E-4</v>
      </c>
    </row>
    <row r="28" spans="1:4" x14ac:dyDescent="0.25">
      <c r="A28" s="72">
        <v>24</v>
      </c>
      <c r="B28" s="65" t="s">
        <v>77</v>
      </c>
      <c r="C28" s="65">
        <v>2</v>
      </c>
      <c r="D28" s="69">
        <f>C28/C26*D26</f>
        <v>3.3607797008906068E-4</v>
      </c>
    </row>
    <row r="29" spans="1:4" x14ac:dyDescent="0.25">
      <c r="A29" s="72">
        <v>25</v>
      </c>
      <c r="B29" s="65" t="s">
        <v>78</v>
      </c>
      <c r="C29" s="65">
        <v>2</v>
      </c>
      <c r="D29" s="69">
        <f>C29/C27*D27</f>
        <v>3.3607797008906068E-4</v>
      </c>
    </row>
    <row r="30" spans="1:4" x14ac:dyDescent="0.25">
      <c r="A30" s="72">
        <v>26</v>
      </c>
      <c r="B30" s="65" t="s">
        <v>79</v>
      </c>
      <c r="C30" s="65">
        <v>1</v>
      </c>
      <c r="D30" s="69">
        <f>C30/C4*D4</f>
        <v>1.6803898504453034E-4</v>
      </c>
    </row>
    <row r="31" spans="1:4" x14ac:dyDescent="0.25">
      <c r="A31" s="72">
        <v>27</v>
      </c>
      <c r="B31" s="65" t="s">
        <v>80</v>
      </c>
      <c r="C31" s="65">
        <v>1</v>
      </c>
      <c r="D31" s="69">
        <f t="shared" ref="D31:D39" si="0">C31/C5*D5</f>
        <v>1.6803898504453034E-4</v>
      </c>
    </row>
    <row r="32" spans="1:4" x14ac:dyDescent="0.25">
      <c r="A32" s="72">
        <v>28</v>
      </c>
      <c r="B32" s="65" t="s">
        <v>81</v>
      </c>
      <c r="C32" s="65">
        <v>1</v>
      </c>
      <c r="D32" s="69">
        <f t="shared" si="0"/>
        <v>1.6803898504453031E-4</v>
      </c>
    </row>
    <row r="33" spans="1:4" x14ac:dyDescent="0.25">
      <c r="A33" s="72">
        <v>29</v>
      </c>
      <c r="B33" s="65" t="s">
        <v>82</v>
      </c>
      <c r="C33" s="65">
        <v>1</v>
      </c>
      <c r="D33" s="69">
        <f t="shared" si="0"/>
        <v>1.6803898504453031E-4</v>
      </c>
    </row>
    <row r="34" spans="1:4" x14ac:dyDescent="0.25">
      <c r="A34" s="72">
        <v>30</v>
      </c>
      <c r="B34" s="65" t="s">
        <v>83</v>
      </c>
      <c r="C34" s="269">
        <v>1</v>
      </c>
      <c r="D34" s="69">
        <f t="shared" si="0"/>
        <v>1.6803898504453031E-4</v>
      </c>
    </row>
    <row r="35" spans="1:4" x14ac:dyDescent="0.25">
      <c r="A35" s="72">
        <v>31</v>
      </c>
      <c r="B35" s="65" t="s">
        <v>84</v>
      </c>
      <c r="C35" s="270">
        <v>1</v>
      </c>
      <c r="D35" s="69">
        <f t="shared" si="0"/>
        <v>1.6803898504453034E-4</v>
      </c>
    </row>
    <row r="36" spans="1:4" x14ac:dyDescent="0.25">
      <c r="A36" s="72">
        <v>32</v>
      </c>
      <c r="B36" s="65" t="s">
        <v>85</v>
      </c>
      <c r="C36" s="65">
        <v>1</v>
      </c>
      <c r="D36" s="69">
        <f t="shared" si="0"/>
        <v>1.6803898504453034E-4</v>
      </c>
    </row>
    <row r="37" spans="1:4" x14ac:dyDescent="0.25">
      <c r="A37" s="72">
        <v>33</v>
      </c>
      <c r="B37" s="65" t="s">
        <v>86</v>
      </c>
      <c r="C37" s="65">
        <v>1</v>
      </c>
      <c r="D37" s="69">
        <f t="shared" si="0"/>
        <v>1.6803898504453031E-4</v>
      </c>
    </row>
    <row r="38" spans="1:4" x14ac:dyDescent="0.25">
      <c r="A38" s="72">
        <v>34</v>
      </c>
      <c r="B38" s="65" t="s">
        <v>87</v>
      </c>
      <c r="C38" s="269">
        <v>1</v>
      </c>
      <c r="D38" s="69">
        <f t="shared" si="0"/>
        <v>1.6803898504453037E-4</v>
      </c>
    </row>
    <row r="39" spans="1:4" x14ac:dyDescent="0.25">
      <c r="A39" s="72">
        <v>35</v>
      </c>
      <c r="B39" s="65" t="s">
        <v>88</v>
      </c>
      <c r="C39" s="269">
        <v>1</v>
      </c>
      <c r="D39" s="69">
        <f t="shared" si="0"/>
        <v>1.6803898504453034E-4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Gender</vt:lpstr>
      <vt:lpstr>Nationality</vt:lpstr>
      <vt:lpstr>Gender!Область_печати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Helicopters</dc:creator>
  <cp:lastModifiedBy>Maksim M. Inoyatov</cp:lastModifiedBy>
  <cp:lastPrinted>2025-10-29T13:29:55Z</cp:lastPrinted>
  <dcterms:created xsi:type="dcterms:W3CDTF">2025-10-16T04:26:21Z</dcterms:created>
  <dcterms:modified xsi:type="dcterms:W3CDTF">2025-11-03T12:48:19Z</dcterms:modified>
</cp:coreProperties>
</file>